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265" windowHeight="11625"/>
  </bookViews>
  <sheets>
    <sheet name="Arkusz1" sheetId="12" r:id="rId1"/>
  </sheets>
  <calcPr calcId="162913"/>
</workbook>
</file>

<file path=xl/calcChain.xml><?xml version="1.0" encoding="utf-8"?>
<calcChain xmlns="http://schemas.openxmlformats.org/spreadsheetml/2006/main">
  <c r="AB5" i="12" l="1"/>
  <c r="AC5" i="12" s="1"/>
  <c r="AB10" i="12"/>
  <c r="AC10" i="12" s="1"/>
  <c r="AB11" i="12"/>
  <c r="AC11" i="12" s="1"/>
  <c r="AB12" i="12"/>
  <c r="AC12" i="12" s="1"/>
  <c r="AB13" i="12"/>
  <c r="AC13" i="12" s="1"/>
  <c r="AB14" i="12"/>
  <c r="AC14" i="12" s="1"/>
  <c r="AB15" i="12"/>
  <c r="AC15" i="12" s="1"/>
  <c r="AB16" i="12"/>
  <c r="AC16" i="12" s="1"/>
  <c r="AB17" i="12"/>
  <c r="AC17" i="12" s="1"/>
  <c r="AB18" i="12"/>
  <c r="AC18" i="12" s="1"/>
  <c r="AB19" i="12"/>
  <c r="AC19" i="12" s="1"/>
  <c r="AB20" i="12"/>
  <c r="AC20" i="12" s="1"/>
  <c r="AB21" i="12"/>
  <c r="AC21" i="12" s="1"/>
  <c r="AB22" i="12"/>
  <c r="AC22" i="12" s="1"/>
  <c r="AB23" i="12"/>
  <c r="AC23" i="12" s="1"/>
  <c r="AB24" i="12"/>
  <c r="AC24" i="12" s="1"/>
  <c r="AB25" i="12"/>
  <c r="AC25" i="12" s="1"/>
  <c r="AB26" i="12"/>
  <c r="AC26" i="12" s="1"/>
  <c r="AB27" i="12"/>
  <c r="AC27" i="12" s="1"/>
  <c r="AB9" i="12"/>
  <c r="AC9" i="12" s="1"/>
  <c r="V27" i="12"/>
  <c r="X27" i="12" s="1"/>
  <c r="V26" i="12"/>
  <c r="X26" i="12" s="1"/>
  <c r="V25" i="12"/>
  <c r="X25" i="12" s="1"/>
  <c r="V24" i="12"/>
  <c r="X24" i="12" s="1"/>
  <c r="V23" i="12"/>
  <c r="X23" i="12" s="1"/>
  <c r="V21" i="12"/>
  <c r="X21" i="12" s="1"/>
  <c r="V20" i="12"/>
  <c r="X20" i="12" s="1"/>
  <c r="V19" i="12"/>
  <c r="X19" i="12" s="1"/>
  <c r="V18" i="12"/>
  <c r="X18" i="12" s="1"/>
  <c r="V17" i="12"/>
  <c r="X17" i="12" s="1"/>
  <c r="V16" i="12"/>
  <c r="X16" i="12" s="1"/>
  <c r="V15" i="12"/>
  <c r="X15" i="12" s="1"/>
  <c r="V14" i="12"/>
  <c r="X14" i="12" s="1"/>
  <c r="V13" i="12"/>
  <c r="X13" i="12" s="1"/>
  <c r="V12" i="12"/>
  <c r="X12" i="12" s="1"/>
  <c r="V11" i="12"/>
  <c r="X11" i="12" s="1"/>
  <c r="V10" i="12"/>
  <c r="X10" i="12" s="1"/>
  <c r="V9" i="12"/>
  <c r="X9" i="12" s="1"/>
</calcChain>
</file>

<file path=xl/sharedStrings.xml><?xml version="1.0" encoding="utf-8"?>
<sst xmlns="http://schemas.openxmlformats.org/spreadsheetml/2006/main" count="36" uniqueCount="29">
  <si>
    <t xml:space="preserve">Gdańsk Wrzeszcz </t>
  </si>
  <si>
    <t>Sopot</t>
  </si>
  <si>
    <t>Gdynia Redłowo</t>
  </si>
  <si>
    <t>Gdynia Wzgórze Św. Maks.</t>
  </si>
  <si>
    <t>Gdynia Leszczynki</t>
  </si>
  <si>
    <t>Gdynia Chylonia</t>
  </si>
  <si>
    <t>Rumia</t>
  </si>
  <si>
    <t>Reda</t>
  </si>
  <si>
    <t>Wejherowo Śmiechowo</t>
  </si>
  <si>
    <t>Wejherowo Nanice</t>
  </si>
  <si>
    <t>Wejherowo</t>
  </si>
  <si>
    <t>Luzino</t>
  </si>
  <si>
    <t>Gdańsk Przymorze Uniwersytet</t>
  </si>
  <si>
    <t>Kartuzy</t>
  </si>
  <si>
    <t>Kościerzyna</t>
  </si>
  <si>
    <t>suma 5 miesięcy</t>
  </si>
  <si>
    <t>kasa</t>
  </si>
  <si>
    <t>Gdańsk Główny</t>
  </si>
  <si>
    <t>Gdańsk Żabianka-AWFiS</t>
  </si>
  <si>
    <t>Gdańsk Oliwa</t>
  </si>
  <si>
    <t xml:space="preserve">Kasa przykładowa </t>
  </si>
  <si>
    <t>Przykładowy sposób wypełnienia formularza ofertowego w zakresie ceny oferty</t>
  </si>
  <si>
    <t xml:space="preserve">Tabela do wyliczenia wysokości zabezpieczenia umowy </t>
  </si>
  <si>
    <r>
      <t xml:space="preserve">Zadanie X – Kasa przykładowa  </t>
    </r>
    <r>
      <rPr>
        <sz val="10"/>
        <color theme="1"/>
        <rFont val="Arial"/>
        <family val="2"/>
        <charset val="238"/>
      </rPr>
      <t xml:space="preserve"> – </t>
    </r>
    <r>
      <rPr>
        <b/>
        <sz val="10"/>
        <color theme="1"/>
        <rFont val="Arial"/>
        <family val="2"/>
        <charset val="238"/>
      </rPr>
      <t>za cenę netto</t>
    </r>
    <r>
      <rPr>
        <sz val="10"/>
        <color theme="1"/>
        <rFont val="Arial"/>
        <family val="2"/>
        <charset val="238"/>
      </rPr>
      <t xml:space="preserve"> 5,20</t>
    </r>
    <r>
      <rPr>
        <b/>
        <sz val="10"/>
        <color theme="1"/>
        <rFont val="Arial"/>
        <family val="2"/>
        <charset val="238"/>
      </rPr>
      <t xml:space="preserve"> PLN</t>
    </r>
    <r>
      <rPr>
        <sz val="10"/>
        <color theme="1"/>
        <rFont val="Arial"/>
        <family val="2"/>
        <charset val="238"/>
      </rPr>
      <t xml:space="preserve"> (słownie złotych: pięć złotych 20/100) plus podatek VAT w wysokości 23%, co daje cenę brutto 6,39 PLN (słownie złotych: sześć zł 39/100)). </t>
    </r>
  </si>
  <si>
    <t xml:space="preserve">Przykładowy sposób wyliczenia zabezpieczenia umowy dla Zadania X - Kasa przykładowa </t>
  </si>
  <si>
    <t>szacowany obrót 3 lata</t>
  </si>
  <si>
    <t>szacowane wynagrodzenie za okres 3 lat</t>
  </si>
  <si>
    <t>wysokość zabezpieczenie umowy</t>
  </si>
  <si>
    <t>proponowane wynagrodzenie w zł brutto od każdych 100 zł netto sprzedanych biletów PKP SKM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</si>
</sst>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2" fontId="0" fillId="0" borderId="1" xfId="0" applyNumberFormat="1" applyFill="1" applyBorder="1" applyAlignment="1">
      <alignment horizontal="right"/>
    </xf>
    <xf numFmtId="2" fontId="0" fillId="0" borderId="2" xfId="0" applyNumberFormat="1" applyFill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1" fillId="0" borderId="1" xfId="3" applyNumberFormat="1" applyFont="1" applyBorder="1"/>
    <xf numFmtId="4" fontId="0" fillId="2" borderId="1" xfId="0" applyNumberFormat="1" applyFill="1" applyBorder="1" applyAlignment="1"/>
    <xf numFmtId="4" fontId="0" fillId="2" borderId="1" xfId="0" applyNumberFormat="1" applyFill="1" applyBorder="1" applyAlignment="1">
      <alignment horizontal="right"/>
    </xf>
    <xf numFmtId="4" fontId="0" fillId="2" borderId="1" xfId="0" applyNumberFormat="1" applyFont="1" applyFill="1" applyBorder="1" applyAlignment="1"/>
    <xf numFmtId="4" fontId="1" fillId="0" borderId="2" xfId="3" applyNumberFormat="1" applyFont="1" applyBorder="1"/>
    <xf numFmtId="4" fontId="1" fillId="0" borderId="3" xfId="3" applyNumberFormat="1" applyFont="1" applyBorder="1"/>
    <xf numFmtId="2" fontId="0" fillId="0" borderId="2" xfId="0" applyNumberFormat="1" applyBorder="1"/>
    <xf numFmtId="4" fontId="0" fillId="2" borderId="2" xfId="0" applyNumberFormat="1" applyFill="1" applyBorder="1" applyAlignment="1">
      <alignment horizontal="right"/>
    </xf>
    <xf numFmtId="4" fontId="0" fillId="2" borderId="2" xfId="0" applyNumberFormat="1" applyFont="1" applyFill="1" applyBorder="1" applyAlignment="1"/>
    <xf numFmtId="2" fontId="0" fillId="2" borderId="2" xfId="0" applyNumberFormat="1" applyFill="1" applyBorder="1" applyAlignment="1">
      <alignment horizontal="right"/>
    </xf>
    <xf numFmtId="4" fontId="0" fillId="0" borderId="1" xfId="0" applyNumberFormat="1" applyBorder="1" applyAlignment="1">
      <alignment wrapText="1"/>
    </xf>
    <xf numFmtId="4" fontId="0" fillId="0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4" fontId="0" fillId="0" borderId="1" xfId="0" applyNumberFormat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0" fontId="0" fillId="0" borderId="1" xfId="0" applyBorder="1" applyAlignment="1">
      <alignment horizontal="center"/>
    </xf>
    <xf numFmtId="4" fontId="0" fillId="0" borderId="0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Border="1"/>
    <xf numFmtId="0" fontId="0" fillId="0" borderId="1" xfId="0" applyFill="1" applyBorder="1"/>
    <xf numFmtId="4" fontId="0" fillId="0" borderId="1" xfId="0" applyNumberForma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/>
    </xf>
  </cellXfs>
  <cellStyles count="5">
    <cellStyle name="Dziesiętny 2" xfId="1"/>
    <cellStyle name="Normalny" xfId="0" builtinId="0"/>
    <cellStyle name="Normalny 2" xfId="2"/>
    <cellStyle name="Normalny 3" xfId="3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tabSelected="1" workbookViewId="0">
      <selection activeCell="Z4" sqref="Z4"/>
    </sheetView>
  </sheetViews>
  <sheetFormatPr defaultRowHeight="15"/>
  <cols>
    <col min="1" max="1" width="50.28515625" customWidth="1"/>
    <col min="2" max="25" width="0" hidden="1" customWidth="1"/>
    <col min="26" max="26" width="25" customWidth="1"/>
    <col min="27" max="27" width="14.85546875" customWidth="1"/>
    <col min="28" max="28" width="16.140625" customWidth="1"/>
    <col min="29" max="29" width="22.28515625" customWidth="1"/>
  </cols>
  <sheetData>
    <row r="1" spans="1:29" ht="32.25" customHeight="1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</row>
    <row r="2" spans="1:29" ht="42" customHeight="1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</row>
    <row r="3" spans="1:29" ht="38.25" customHeight="1">
      <c r="A3" s="33" t="s">
        <v>24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</row>
    <row r="4" spans="1:29" ht="72" customHeight="1">
      <c r="A4" s="25" t="s">
        <v>16</v>
      </c>
      <c r="B4" s="35">
        <v>1</v>
      </c>
      <c r="C4" s="35"/>
      <c r="D4" s="35"/>
      <c r="E4" s="35"/>
      <c r="F4" s="35">
        <v>2</v>
      </c>
      <c r="G4" s="35"/>
      <c r="H4" s="35"/>
      <c r="I4" s="35"/>
      <c r="J4" s="35">
        <v>3</v>
      </c>
      <c r="K4" s="35"/>
      <c r="L4" s="35"/>
      <c r="M4" s="35"/>
      <c r="N4" s="35">
        <v>4</v>
      </c>
      <c r="O4" s="35"/>
      <c r="P4" s="35"/>
      <c r="Q4" s="35"/>
      <c r="R4" s="35">
        <v>5</v>
      </c>
      <c r="S4" s="35"/>
      <c r="T4" s="35"/>
      <c r="U4" s="35"/>
      <c r="V4" s="25" t="s">
        <v>15</v>
      </c>
      <c r="W4" s="25"/>
      <c r="X4" s="25"/>
      <c r="Y4" s="25"/>
      <c r="Z4" s="28" t="s">
        <v>28</v>
      </c>
      <c r="AA4" s="28" t="s">
        <v>25</v>
      </c>
      <c r="AB4" s="28" t="s">
        <v>26</v>
      </c>
      <c r="AC4" s="28" t="s">
        <v>27</v>
      </c>
    </row>
    <row r="5" spans="1:29" ht="30" customHeight="1">
      <c r="A5" s="21" t="s">
        <v>20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19">
        <v>6.39</v>
      </c>
      <c r="AA5" s="31">
        <v>10000000</v>
      </c>
      <c r="AB5" s="31">
        <f>AA5*Z5%</f>
        <v>639000</v>
      </c>
      <c r="AC5" s="22">
        <f>AB5*5%</f>
        <v>31950</v>
      </c>
    </row>
    <row r="6" spans="1:29" ht="3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6"/>
      <c r="AA6" s="29"/>
    </row>
    <row r="7" spans="1:29">
      <c r="A7" s="32" t="s">
        <v>22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</row>
    <row r="8" spans="1:29" ht="89.25" customHeight="1">
      <c r="A8" s="25" t="s">
        <v>16</v>
      </c>
      <c r="B8" s="35">
        <v>1</v>
      </c>
      <c r="C8" s="35"/>
      <c r="D8" s="35"/>
      <c r="E8" s="35"/>
      <c r="F8" s="35">
        <v>2</v>
      </c>
      <c r="G8" s="35"/>
      <c r="H8" s="35"/>
      <c r="I8" s="35"/>
      <c r="J8" s="35">
        <v>3</v>
      </c>
      <c r="K8" s="35"/>
      <c r="L8" s="35"/>
      <c r="M8" s="35"/>
      <c r="N8" s="35">
        <v>4</v>
      </c>
      <c r="O8" s="35"/>
      <c r="P8" s="35"/>
      <c r="Q8" s="35"/>
      <c r="R8" s="35">
        <v>5</v>
      </c>
      <c r="S8" s="35"/>
      <c r="T8" s="35"/>
      <c r="U8" s="35"/>
      <c r="V8" s="25" t="s">
        <v>15</v>
      </c>
      <c r="W8" s="25"/>
      <c r="X8" s="25"/>
      <c r="Y8" s="25"/>
      <c r="Z8" s="28" t="s">
        <v>28</v>
      </c>
      <c r="AA8" s="28" t="s">
        <v>25</v>
      </c>
      <c r="AB8" s="28" t="s">
        <v>26</v>
      </c>
      <c r="AC8" s="28" t="s">
        <v>27</v>
      </c>
    </row>
    <row r="9" spans="1:29">
      <c r="A9" s="24" t="s">
        <v>11</v>
      </c>
      <c r="B9" s="1">
        <v>7785.13</v>
      </c>
      <c r="C9" s="1">
        <v>2125.11</v>
      </c>
      <c r="D9" s="1">
        <v>394.22</v>
      </c>
      <c r="E9" s="1">
        <v>1.23</v>
      </c>
      <c r="F9" s="1">
        <v>7911.05</v>
      </c>
      <c r="G9" s="1">
        <v>2319.4499999999998</v>
      </c>
      <c r="H9" s="1">
        <v>424.72</v>
      </c>
      <c r="I9" s="1">
        <v>2.4</v>
      </c>
      <c r="J9" s="1">
        <v>7395.4</v>
      </c>
      <c r="K9" s="1">
        <v>2381.5</v>
      </c>
      <c r="L9" s="1">
        <v>451.75</v>
      </c>
      <c r="M9" s="1">
        <v>0.65</v>
      </c>
      <c r="N9" s="1">
        <v>7785.13</v>
      </c>
      <c r="O9" s="1">
        <v>2125.11</v>
      </c>
      <c r="P9" s="1">
        <v>394.22</v>
      </c>
      <c r="Q9" s="1">
        <v>1.23</v>
      </c>
      <c r="R9" s="1">
        <v>7363.03</v>
      </c>
      <c r="S9" s="1">
        <v>2297.11</v>
      </c>
      <c r="T9" s="1">
        <v>470.75</v>
      </c>
      <c r="U9" s="2">
        <v>7.93</v>
      </c>
      <c r="V9" s="20">
        <f t="shared" ref="V9:V16" si="0">SUM(B9:U9)</f>
        <v>51637.120000000003</v>
      </c>
      <c r="W9" s="19">
        <v>5</v>
      </c>
      <c r="X9" s="18">
        <f t="shared" ref="X9:X25" si="1">V9/W9</f>
        <v>10327.424000000001</v>
      </c>
      <c r="Y9" s="18">
        <v>12</v>
      </c>
      <c r="Z9" s="20"/>
      <c r="AA9" s="22">
        <v>2806180.9134282242</v>
      </c>
      <c r="AB9" s="27">
        <f>AA9*Z9%</f>
        <v>0</v>
      </c>
      <c r="AC9" s="22">
        <f>AB9*5%</f>
        <v>0</v>
      </c>
    </row>
    <row r="10" spans="1:29">
      <c r="A10" s="21" t="s">
        <v>10</v>
      </c>
      <c r="B10" s="10">
        <v>17408.689999999999</v>
      </c>
      <c r="C10" s="10">
        <v>8951.2900000000009</v>
      </c>
      <c r="D10" s="10">
        <v>1279.47</v>
      </c>
      <c r="E10" s="10">
        <v>19.29</v>
      </c>
      <c r="F10" s="10">
        <v>16312.67</v>
      </c>
      <c r="G10" s="10">
        <v>9419.23</v>
      </c>
      <c r="H10" s="10">
        <v>1431.63</v>
      </c>
      <c r="I10" s="10">
        <v>39.72</v>
      </c>
      <c r="J10" s="10">
        <v>16238.93</v>
      </c>
      <c r="K10" s="10">
        <v>9699.1299999999992</v>
      </c>
      <c r="L10" s="10">
        <v>773.67</v>
      </c>
      <c r="M10" s="10">
        <v>23.53</v>
      </c>
      <c r="N10" s="10">
        <v>17408.689999999999</v>
      </c>
      <c r="O10" s="10">
        <v>8951.2900000000009</v>
      </c>
      <c r="P10" s="10">
        <v>1279.47</v>
      </c>
      <c r="Q10" s="10">
        <v>19.29</v>
      </c>
      <c r="R10" s="10">
        <v>16304.6</v>
      </c>
      <c r="S10" s="10">
        <v>10876.06</v>
      </c>
      <c r="T10" s="10">
        <v>685.34</v>
      </c>
      <c r="U10" s="15">
        <v>21.72</v>
      </c>
      <c r="V10" s="20">
        <f t="shared" si="0"/>
        <v>137143.71000000002</v>
      </c>
      <c r="W10" s="19">
        <v>5</v>
      </c>
      <c r="X10" s="18">
        <f t="shared" si="1"/>
        <v>27428.742000000006</v>
      </c>
      <c r="Y10" s="18">
        <v>12</v>
      </c>
      <c r="Z10" s="20"/>
      <c r="AA10" s="22">
        <v>17245104.109567039</v>
      </c>
      <c r="AB10" s="27">
        <f t="shared" ref="AB10:AB27" si="2">AA10*Z10%</f>
        <v>0</v>
      </c>
      <c r="AC10" s="22">
        <f t="shared" ref="AC10:AC27" si="3">AB10*5%</f>
        <v>0</v>
      </c>
    </row>
    <row r="11" spans="1:29">
      <c r="A11" s="24" t="s">
        <v>9</v>
      </c>
      <c r="B11" s="1">
        <v>8090.18</v>
      </c>
      <c r="C11" s="1">
        <v>2999.87</v>
      </c>
      <c r="D11" s="1">
        <v>751.15</v>
      </c>
      <c r="E11" s="1">
        <v>4.67</v>
      </c>
      <c r="F11" s="1">
        <v>7663.63</v>
      </c>
      <c r="G11" s="1">
        <v>3228.38</v>
      </c>
      <c r="H11" s="1">
        <v>924.32</v>
      </c>
      <c r="I11" s="1">
        <v>7.86</v>
      </c>
      <c r="J11" s="1">
        <v>7813.98</v>
      </c>
      <c r="K11" s="1">
        <v>3170.23</v>
      </c>
      <c r="L11" s="1">
        <v>836.09</v>
      </c>
      <c r="M11" s="1">
        <v>6.96</v>
      </c>
      <c r="N11" s="1">
        <v>8090.18</v>
      </c>
      <c r="O11" s="1">
        <v>2999.87</v>
      </c>
      <c r="P11" s="1">
        <v>751.15</v>
      </c>
      <c r="Q11" s="1">
        <v>4.67</v>
      </c>
      <c r="R11" s="1">
        <v>8345.43</v>
      </c>
      <c r="S11" s="1">
        <v>3573.35</v>
      </c>
      <c r="T11" s="1">
        <v>948.35</v>
      </c>
      <c r="U11" s="2">
        <v>9.91</v>
      </c>
      <c r="V11" s="20">
        <f t="shared" si="0"/>
        <v>60220.23</v>
      </c>
      <c r="W11" s="19">
        <v>5</v>
      </c>
      <c r="X11" s="18">
        <f t="shared" si="1"/>
        <v>12044.046</v>
      </c>
      <c r="Y11" s="18">
        <v>12</v>
      </c>
      <c r="Z11" s="20"/>
      <c r="AA11" s="22">
        <v>5559355.2108077193</v>
      </c>
      <c r="AB11" s="27">
        <f t="shared" si="2"/>
        <v>0</v>
      </c>
      <c r="AC11" s="22">
        <f t="shared" si="3"/>
        <v>0</v>
      </c>
    </row>
    <row r="12" spans="1:29">
      <c r="A12" s="24" t="s">
        <v>8</v>
      </c>
      <c r="B12" s="1">
        <v>6179.51</v>
      </c>
      <c r="C12" s="1">
        <v>2268.33</v>
      </c>
      <c r="D12" s="1">
        <v>440.38</v>
      </c>
      <c r="E12" s="1">
        <v>3.79</v>
      </c>
      <c r="F12" s="1">
        <v>6132.28</v>
      </c>
      <c r="G12" s="1">
        <v>2425.15</v>
      </c>
      <c r="H12" s="1">
        <v>441.16</v>
      </c>
      <c r="I12" s="1">
        <v>3.19</v>
      </c>
      <c r="J12" s="1">
        <v>5989.09</v>
      </c>
      <c r="K12" s="1">
        <v>2312.1799999999998</v>
      </c>
      <c r="L12" s="1">
        <v>409.43</v>
      </c>
      <c r="M12" s="1">
        <v>1.62</v>
      </c>
      <c r="N12" s="1">
        <v>6179.51</v>
      </c>
      <c r="O12" s="1">
        <v>2268.33</v>
      </c>
      <c r="P12" s="1">
        <v>440.38</v>
      </c>
      <c r="Q12" s="1">
        <v>3.79</v>
      </c>
      <c r="R12" s="1">
        <v>6299.74</v>
      </c>
      <c r="S12" s="1">
        <v>2572.19</v>
      </c>
      <c r="T12" s="1">
        <v>483.86</v>
      </c>
      <c r="U12" s="2">
        <v>16.399999999999999</v>
      </c>
      <c r="V12" s="20">
        <f t="shared" si="0"/>
        <v>44870.310000000005</v>
      </c>
      <c r="W12" s="19">
        <v>5</v>
      </c>
      <c r="X12" s="18">
        <f t="shared" si="1"/>
        <v>8974.0620000000017</v>
      </c>
      <c r="Y12" s="18">
        <v>12</v>
      </c>
      <c r="Z12" s="20"/>
      <c r="AA12" s="22">
        <v>2909179.7324819565</v>
      </c>
      <c r="AB12" s="27">
        <f t="shared" si="2"/>
        <v>0</v>
      </c>
      <c r="AC12" s="22">
        <f t="shared" si="3"/>
        <v>0</v>
      </c>
    </row>
    <row r="13" spans="1:29">
      <c r="A13" s="24" t="s">
        <v>7</v>
      </c>
      <c r="B13" s="1">
        <v>9640.99</v>
      </c>
      <c r="C13" s="1">
        <v>3279.94</v>
      </c>
      <c r="D13" s="1">
        <v>487.35</v>
      </c>
      <c r="E13" s="1">
        <v>3.03</v>
      </c>
      <c r="F13" s="1">
        <v>9250.25</v>
      </c>
      <c r="G13" s="1">
        <v>3459.33</v>
      </c>
      <c r="H13" s="1">
        <v>567.4</v>
      </c>
      <c r="I13" s="1">
        <v>1.78</v>
      </c>
      <c r="J13" s="1">
        <v>9163.23</v>
      </c>
      <c r="K13" s="1">
        <v>3514.44</v>
      </c>
      <c r="L13" s="1">
        <v>559.11</v>
      </c>
      <c r="M13" s="1">
        <v>0.66</v>
      </c>
      <c r="N13" s="1">
        <v>9640.99</v>
      </c>
      <c r="O13" s="1">
        <v>3279.94</v>
      </c>
      <c r="P13" s="1">
        <v>487.35</v>
      </c>
      <c r="Q13" s="1">
        <v>3.03</v>
      </c>
      <c r="R13" s="1">
        <v>9607.07</v>
      </c>
      <c r="S13" s="1">
        <v>4166.66</v>
      </c>
      <c r="T13" s="1">
        <v>630.25</v>
      </c>
      <c r="U13" s="2">
        <v>0.48</v>
      </c>
      <c r="V13" s="20">
        <f t="shared" si="0"/>
        <v>67743.28</v>
      </c>
      <c r="W13" s="19">
        <v>5</v>
      </c>
      <c r="X13" s="18">
        <f t="shared" si="1"/>
        <v>13548.655999999999</v>
      </c>
      <c r="Y13" s="18">
        <v>12</v>
      </c>
      <c r="Z13" s="20"/>
      <c r="AA13" s="22">
        <v>13083591.6901273</v>
      </c>
      <c r="AB13" s="27">
        <f t="shared" si="2"/>
        <v>0</v>
      </c>
      <c r="AC13" s="22">
        <f t="shared" si="3"/>
        <v>0</v>
      </c>
    </row>
    <row r="14" spans="1:29">
      <c r="A14" s="21" t="s">
        <v>6</v>
      </c>
      <c r="B14" s="9">
        <v>11577.73</v>
      </c>
      <c r="C14" s="9">
        <v>5674.17</v>
      </c>
      <c r="D14" s="9">
        <v>494.12</v>
      </c>
      <c r="E14" s="9"/>
      <c r="F14" s="9">
        <v>11191.1</v>
      </c>
      <c r="G14" s="9">
        <v>5817.46</v>
      </c>
      <c r="H14" s="9">
        <v>256.82</v>
      </c>
      <c r="I14" s="9"/>
      <c r="J14" s="9">
        <v>11130.88</v>
      </c>
      <c r="K14" s="9">
        <v>5950.11</v>
      </c>
      <c r="L14" s="9">
        <v>575.52</v>
      </c>
      <c r="M14" s="9"/>
      <c r="N14" s="9">
        <v>11577.73</v>
      </c>
      <c r="O14" s="9">
        <v>5674.17</v>
      </c>
      <c r="P14" s="9">
        <v>494.12</v>
      </c>
      <c r="Q14" s="9"/>
      <c r="R14" s="11">
        <v>11711.2</v>
      </c>
      <c r="S14" s="11">
        <v>6608.25</v>
      </c>
      <c r="T14" s="11">
        <v>657.62</v>
      </c>
      <c r="U14" s="16"/>
      <c r="V14" s="20">
        <f t="shared" si="0"/>
        <v>89390.999999999985</v>
      </c>
      <c r="W14" s="19">
        <v>5</v>
      </c>
      <c r="X14" s="18">
        <f t="shared" si="1"/>
        <v>17878.199999999997</v>
      </c>
      <c r="Y14" s="18">
        <v>12</v>
      </c>
      <c r="Z14" s="20"/>
      <c r="AA14" s="22">
        <v>12098070.366020905</v>
      </c>
      <c r="AB14" s="27">
        <f t="shared" si="2"/>
        <v>0</v>
      </c>
      <c r="AC14" s="22">
        <f t="shared" si="3"/>
        <v>0</v>
      </c>
    </row>
    <row r="15" spans="1:29">
      <c r="A15" s="21" t="s">
        <v>5</v>
      </c>
      <c r="B15" s="6">
        <v>13508.38</v>
      </c>
      <c r="C15" s="6">
        <v>4472.62</v>
      </c>
      <c r="D15" s="6">
        <v>397.7</v>
      </c>
      <c r="E15" s="6"/>
      <c r="F15" s="6">
        <v>13394.36</v>
      </c>
      <c r="G15" s="6">
        <v>4430.42</v>
      </c>
      <c r="H15" s="6">
        <v>402.05</v>
      </c>
      <c r="I15" s="6"/>
      <c r="J15" s="6">
        <v>13072.29</v>
      </c>
      <c r="K15" s="6">
        <v>4413.6099999999997</v>
      </c>
      <c r="L15" s="6">
        <v>423.6</v>
      </c>
      <c r="M15" s="6"/>
      <c r="N15" s="6">
        <v>13508.38</v>
      </c>
      <c r="O15" s="6">
        <v>4472.62</v>
      </c>
      <c r="P15" s="6">
        <v>397.7</v>
      </c>
      <c r="Q15" s="6"/>
      <c r="R15" s="6">
        <v>13426.16</v>
      </c>
      <c r="S15" s="6">
        <v>5058.42</v>
      </c>
      <c r="T15" s="6">
        <v>467.56</v>
      </c>
      <c r="U15" s="7"/>
      <c r="V15" s="20">
        <f t="shared" si="0"/>
        <v>91845.87</v>
      </c>
      <c r="W15" s="19">
        <v>5</v>
      </c>
      <c r="X15" s="18">
        <f t="shared" si="1"/>
        <v>18369.173999999999</v>
      </c>
      <c r="Y15" s="18">
        <v>12</v>
      </c>
      <c r="Z15" s="20"/>
      <c r="AA15" s="22">
        <v>8188839.4499822808</v>
      </c>
      <c r="AB15" s="27">
        <f t="shared" si="2"/>
        <v>0</v>
      </c>
      <c r="AC15" s="22">
        <f t="shared" si="3"/>
        <v>0</v>
      </c>
    </row>
    <row r="16" spans="1:29">
      <c r="A16" s="21" t="s">
        <v>4</v>
      </c>
      <c r="B16" s="6">
        <v>9130.41</v>
      </c>
      <c r="C16" s="6">
        <v>4904.7700000000004</v>
      </c>
      <c r="D16" s="6">
        <v>204.45</v>
      </c>
      <c r="E16" s="6"/>
      <c r="F16" s="6">
        <v>8686</v>
      </c>
      <c r="G16" s="6">
        <v>5117.21</v>
      </c>
      <c r="H16" s="6">
        <v>185.62</v>
      </c>
      <c r="I16" s="6">
        <v>0.53</v>
      </c>
      <c r="J16" s="6">
        <v>9101.1299999999992</v>
      </c>
      <c r="K16" s="6">
        <v>5048.63</v>
      </c>
      <c r="L16" s="6">
        <v>176.94</v>
      </c>
      <c r="M16" s="6"/>
      <c r="N16" s="6">
        <v>9130.41</v>
      </c>
      <c r="O16" s="6">
        <v>4904.7700000000004</v>
      </c>
      <c r="P16" s="6">
        <v>204.45</v>
      </c>
      <c r="Q16" s="6"/>
      <c r="R16" s="6">
        <v>9168.2099999999991</v>
      </c>
      <c r="S16" s="6">
        <v>5747.05</v>
      </c>
      <c r="T16" s="6">
        <v>201.54</v>
      </c>
      <c r="U16" s="7"/>
      <c r="V16" s="20">
        <f t="shared" si="0"/>
        <v>71912.12</v>
      </c>
      <c r="W16" s="19">
        <v>5</v>
      </c>
      <c r="X16" s="18">
        <f t="shared" si="1"/>
        <v>14382.423999999999</v>
      </c>
      <c r="Y16" s="18">
        <v>12</v>
      </c>
      <c r="Z16" s="20"/>
      <c r="AA16" s="22">
        <v>5334513.4029874802</v>
      </c>
      <c r="AB16" s="27">
        <f t="shared" si="2"/>
        <v>0</v>
      </c>
      <c r="AC16" s="22">
        <f t="shared" si="3"/>
        <v>0</v>
      </c>
    </row>
    <row r="17" spans="1:29">
      <c r="A17" s="21" t="s">
        <v>3</v>
      </c>
      <c r="B17" s="6">
        <v>10632.45</v>
      </c>
      <c r="C17" s="6">
        <v>6550.72</v>
      </c>
      <c r="D17" s="6">
        <v>731.52</v>
      </c>
      <c r="E17" s="6">
        <v>3.08</v>
      </c>
      <c r="F17" s="6">
        <v>10252.68</v>
      </c>
      <c r="G17" s="6">
        <v>6604.8</v>
      </c>
      <c r="H17" s="6">
        <v>691.97</v>
      </c>
      <c r="I17" s="6">
        <v>3.64</v>
      </c>
      <c r="J17" s="6">
        <v>10544.93</v>
      </c>
      <c r="K17" s="6">
        <v>6823.69</v>
      </c>
      <c r="L17" s="6">
        <v>875.12</v>
      </c>
      <c r="M17" s="6">
        <v>9.24</v>
      </c>
      <c r="N17" s="6">
        <v>10632.45</v>
      </c>
      <c r="O17" s="6">
        <v>6550.72</v>
      </c>
      <c r="P17" s="6">
        <v>731.52</v>
      </c>
      <c r="Q17" s="6">
        <v>3.08</v>
      </c>
      <c r="R17" s="6">
        <v>10284.16</v>
      </c>
      <c r="S17" s="6">
        <v>7736.33</v>
      </c>
      <c r="T17" s="6">
        <v>901.65</v>
      </c>
      <c r="U17" s="7">
        <v>10.039999999999999</v>
      </c>
      <c r="V17" s="20">
        <f t="shared" ref="V17:V24" si="4">SUM(B17:U17)</f>
        <v>90573.790000000008</v>
      </c>
      <c r="W17" s="19">
        <v>5</v>
      </c>
      <c r="X17" s="18">
        <f t="shared" si="1"/>
        <v>18114.758000000002</v>
      </c>
      <c r="Y17" s="18">
        <v>12</v>
      </c>
      <c r="Z17" s="20"/>
      <c r="AA17" s="22">
        <v>14796648.654779032</v>
      </c>
      <c r="AB17" s="27">
        <f t="shared" si="2"/>
        <v>0</v>
      </c>
      <c r="AC17" s="22">
        <f t="shared" si="3"/>
        <v>0</v>
      </c>
    </row>
    <row r="18" spans="1:29">
      <c r="A18" s="21" t="s">
        <v>2</v>
      </c>
      <c r="B18" s="6">
        <v>6904.67</v>
      </c>
      <c r="C18" s="6">
        <v>4695.7299999999996</v>
      </c>
      <c r="D18" s="6">
        <v>251.89</v>
      </c>
      <c r="E18" s="6"/>
      <c r="F18" s="6">
        <v>6722.05</v>
      </c>
      <c r="G18" s="6">
        <v>4993.4399999999996</v>
      </c>
      <c r="H18" s="6">
        <v>268.02999999999997</v>
      </c>
      <c r="I18" s="6"/>
      <c r="J18" s="6">
        <v>7171.53</v>
      </c>
      <c r="K18" s="6">
        <v>5085.1000000000004</v>
      </c>
      <c r="L18" s="6">
        <v>279.02999999999997</v>
      </c>
      <c r="M18" s="6">
        <v>0.64</v>
      </c>
      <c r="N18" s="6">
        <v>6904.67</v>
      </c>
      <c r="O18" s="6">
        <v>4695.7299999999996</v>
      </c>
      <c r="P18" s="6">
        <v>251.89</v>
      </c>
      <c r="Q18" s="6"/>
      <c r="R18" s="6">
        <v>7022.09</v>
      </c>
      <c r="S18" s="6">
        <v>5719.89</v>
      </c>
      <c r="T18" s="6">
        <v>288.20999999999998</v>
      </c>
      <c r="U18" s="7">
        <v>0.64</v>
      </c>
      <c r="V18" s="20">
        <f t="shared" si="4"/>
        <v>61255.229999999989</v>
      </c>
      <c r="W18" s="19">
        <v>5</v>
      </c>
      <c r="X18" s="18">
        <f t="shared" si="1"/>
        <v>12251.045999999998</v>
      </c>
      <c r="Y18" s="18">
        <v>12</v>
      </c>
      <c r="Z18" s="20"/>
      <c r="AA18" s="22">
        <v>6547706.9294310799</v>
      </c>
      <c r="AB18" s="27">
        <f t="shared" si="2"/>
        <v>0</v>
      </c>
      <c r="AC18" s="22">
        <f t="shared" si="3"/>
        <v>0</v>
      </c>
    </row>
    <row r="19" spans="1:29">
      <c r="A19" s="21" t="s">
        <v>1</v>
      </c>
      <c r="B19" s="8">
        <v>6837.95</v>
      </c>
      <c r="C19" s="8">
        <v>6019.44</v>
      </c>
      <c r="D19" s="8">
        <v>142.07</v>
      </c>
      <c r="E19" s="8">
        <v>3.67</v>
      </c>
      <c r="F19" s="4">
        <v>6421.84</v>
      </c>
      <c r="G19" s="4">
        <v>6579.13</v>
      </c>
      <c r="H19" s="4">
        <v>179.65</v>
      </c>
      <c r="I19" s="4">
        <v>10.76</v>
      </c>
      <c r="J19" s="4">
        <v>7199.21</v>
      </c>
      <c r="K19" s="4">
        <v>6777.39</v>
      </c>
      <c r="L19" s="4">
        <v>239.8</v>
      </c>
      <c r="M19" s="4">
        <v>7.18</v>
      </c>
      <c r="N19" s="2">
        <v>6837.95</v>
      </c>
      <c r="O19" s="2">
        <v>6019.44</v>
      </c>
      <c r="P19" s="2">
        <v>142.07</v>
      </c>
      <c r="Q19" s="1">
        <v>3.67</v>
      </c>
      <c r="R19" s="4">
        <v>7588.29</v>
      </c>
      <c r="S19" s="4">
        <v>11115.95</v>
      </c>
      <c r="T19" s="4">
        <v>364.49</v>
      </c>
      <c r="U19" s="5">
        <v>18.670000000000002</v>
      </c>
      <c r="V19" s="20">
        <f t="shared" si="4"/>
        <v>72508.62000000001</v>
      </c>
      <c r="W19" s="19">
        <v>5</v>
      </c>
      <c r="X19" s="18">
        <f t="shared" si="1"/>
        <v>14501.724000000002</v>
      </c>
      <c r="Y19" s="18">
        <v>12</v>
      </c>
      <c r="Z19" s="20"/>
      <c r="AA19" s="22">
        <v>13025276.8240653</v>
      </c>
      <c r="AB19" s="27">
        <f t="shared" si="2"/>
        <v>0</v>
      </c>
      <c r="AC19" s="22">
        <f t="shared" si="3"/>
        <v>0</v>
      </c>
    </row>
    <row r="20" spans="1:29">
      <c r="A20" s="21" t="s">
        <v>1</v>
      </c>
      <c r="B20" s="6">
        <v>11746.89</v>
      </c>
      <c r="C20" s="6">
        <v>6127.89</v>
      </c>
      <c r="D20" s="6">
        <v>90.95</v>
      </c>
      <c r="E20" s="6"/>
      <c r="F20" s="6">
        <v>11641.79</v>
      </c>
      <c r="G20" s="6">
        <v>5867.67</v>
      </c>
      <c r="H20" s="6">
        <v>119.86</v>
      </c>
      <c r="I20" s="6"/>
      <c r="J20" s="6">
        <v>11388.83</v>
      </c>
      <c r="K20" s="6">
        <v>5897.23</v>
      </c>
      <c r="L20" s="6">
        <v>98.97</v>
      </c>
      <c r="M20" s="6"/>
      <c r="N20" s="6">
        <v>11746.89</v>
      </c>
      <c r="O20" s="6">
        <v>6127.89</v>
      </c>
      <c r="P20" s="6">
        <v>90.95</v>
      </c>
      <c r="Q20" s="6"/>
      <c r="R20" s="6">
        <v>10678.29</v>
      </c>
      <c r="S20" s="6">
        <v>6952.33</v>
      </c>
      <c r="T20" s="6">
        <v>152.29</v>
      </c>
      <c r="U20" s="7"/>
      <c r="V20" s="20">
        <f t="shared" si="4"/>
        <v>88728.72</v>
      </c>
      <c r="W20" s="19">
        <v>5</v>
      </c>
      <c r="X20" s="18">
        <f t="shared" si="1"/>
        <v>17745.743999999999</v>
      </c>
      <c r="Y20" s="18">
        <v>12</v>
      </c>
      <c r="Z20" s="20"/>
      <c r="AA20" s="22">
        <v>7164998.2667881744</v>
      </c>
      <c r="AB20" s="27">
        <f t="shared" si="2"/>
        <v>0</v>
      </c>
      <c r="AC20" s="22">
        <f t="shared" si="3"/>
        <v>0</v>
      </c>
    </row>
    <row r="21" spans="1:29">
      <c r="A21" s="21" t="s">
        <v>18</v>
      </c>
      <c r="B21" s="8">
        <v>7599.2</v>
      </c>
      <c r="C21" s="8">
        <v>4924.2700000000004</v>
      </c>
      <c r="D21" s="8">
        <v>54.49</v>
      </c>
      <c r="E21" s="8">
        <v>4.83</v>
      </c>
      <c r="F21" s="4">
        <v>5392.14</v>
      </c>
      <c r="G21" s="4">
        <v>4847.22</v>
      </c>
      <c r="H21" s="4">
        <v>142.09</v>
      </c>
      <c r="I21" s="4">
        <v>14.85</v>
      </c>
      <c r="J21" s="4">
        <v>5372.07</v>
      </c>
      <c r="K21" s="4">
        <v>4912.4399999999996</v>
      </c>
      <c r="L21" s="4">
        <v>124.3</v>
      </c>
      <c r="M21" s="4">
        <v>6.72</v>
      </c>
      <c r="N21" s="2">
        <v>5881.91</v>
      </c>
      <c r="O21" s="2">
        <v>4991.88</v>
      </c>
      <c r="P21" s="2">
        <v>128.9</v>
      </c>
      <c r="Q21" s="1">
        <v>14.18</v>
      </c>
      <c r="R21" s="4">
        <v>5269.43</v>
      </c>
      <c r="S21" s="4">
        <v>5581.59</v>
      </c>
      <c r="T21" s="4">
        <v>163.18</v>
      </c>
      <c r="U21" s="5">
        <v>16.75</v>
      </c>
      <c r="V21" s="20">
        <f t="shared" si="4"/>
        <v>55442.439999999995</v>
      </c>
      <c r="W21" s="19">
        <v>5</v>
      </c>
      <c r="X21" s="18">
        <f t="shared" si="1"/>
        <v>11088.487999999999</v>
      </c>
      <c r="Y21" s="18">
        <v>12</v>
      </c>
      <c r="Z21" s="20"/>
      <c r="AA21" s="22">
        <v>8333710.7759451661</v>
      </c>
      <c r="AB21" s="27">
        <f t="shared" si="2"/>
        <v>0</v>
      </c>
      <c r="AC21" s="22">
        <f t="shared" si="3"/>
        <v>0</v>
      </c>
    </row>
    <row r="22" spans="1:29">
      <c r="A22" s="21" t="s">
        <v>19</v>
      </c>
      <c r="B22" s="8"/>
      <c r="C22" s="8"/>
      <c r="D22" s="8"/>
      <c r="E22" s="8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1"/>
      <c r="R22" s="4"/>
      <c r="S22" s="4"/>
      <c r="T22" s="4"/>
      <c r="U22" s="5"/>
      <c r="V22" s="20"/>
      <c r="W22" s="19"/>
      <c r="X22" s="18"/>
      <c r="Y22" s="18"/>
      <c r="Z22" s="20"/>
      <c r="AA22" s="22">
        <v>2806180.9134282242</v>
      </c>
      <c r="AB22" s="27">
        <f t="shared" si="2"/>
        <v>0</v>
      </c>
      <c r="AC22" s="22">
        <f t="shared" si="3"/>
        <v>0</v>
      </c>
    </row>
    <row r="23" spans="1:29">
      <c r="A23" s="21" t="s">
        <v>12</v>
      </c>
      <c r="B23" s="8">
        <v>5881.91</v>
      </c>
      <c r="C23" s="8">
        <v>4991.88</v>
      </c>
      <c r="D23" s="8">
        <v>128.9</v>
      </c>
      <c r="E23" s="8">
        <v>14.18</v>
      </c>
      <c r="F23" s="4">
        <v>7404.05</v>
      </c>
      <c r="G23" s="4">
        <v>4695</v>
      </c>
      <c r="H23" s="4">
        <v>81.61</v>
      </c>
      <c r="I23" s="4">
        <v>1.93</v>
      </c>
      <c r="J23" s="4">
        <v>7425.09</v>
      </c>
      <c r="K23" s="4">
        <v>5017.7</v>
      </c>
      <c r="L23" s="4">
        <v>75.37</v>
      </c>
      <c r="M23" s="4">
        <v>3.95</v>
      </c>
      <c r="N23" s="4">
        <v>7599.2</v>
      </c>
      <c r="O23" s="4">
        <v>4924.2700000000004</v>
      </c>
      <c r="P23" s="4">
        <v>54.49</v>
      </c>
      <c r="Q23" s="4">
        <v>4.83</v>
      </c>
      <c r="R23" s="4">
        <v>6729.23</v>
      </c>
      <c r="S23" s="4">
        <v>5329.68</v>
      </c>
      <c r="T23" s="4">
        <v>133</v>
      </c>
      <c r="U23" s="17">
        <v>7.82</v>
      </c>
      <c r="V23" s="20">
        <f t="shared" si="4"/>
        <v>60504.09</v>
      </c>
      <c r="W23" s="19">
        <v>5</v>
      </c>
      <c r="X23" s="18">
        <f t="shared" si="1"/>
        <v>12100.817999999999</v>
      </c>
      <c r="Y23" s="18">
        <v>12</v>
      </c>
      <c r="Z23" s="20"/>
      <c r="AA23" s="22">
        <v>6938873.726200535</v>
      </c>
      <c r="AB23" s="27">
        <f t="shared" si="2"/>
        <v>0</v>
      </c>
      <c r="AC23" s="22">
        <f t="shared" si="3"/>
        <v>0</v>
      </c>
    </row>
    <row r="24" spans="1:29">
      <c r="A24" s="21" t="s">
        <v>0</v>
      </c>
      <c r="B24" s="12">
        <v>25891.91</v>
      </c>
      <c r="C24" s="8">
        <v>12286.96</v>
      </c>
      <c r="D24" s="8">
        <v>233.76</v>
      </c>
      <c r="E24" s="13">
        <v>24.76</v>
      </c>
      <c r="F24" s="6">
        <v>25791.86</v>
      </c>
      <c r="G24" s="6">
        <v>12884.69</v>
      </c>
      <c r="H24" s="6">
        <v>270.37</v>
      </c>
      <c r="I24" s="6">
        <v>5.74</v>
      </c>
      <c r="J24" s="6">
        <v>25422.02</v>
      </c>
      <c r="K24" s="6">
        <v>12065.14</v>
      </c>
      <c r="L24" s="6">
        <v>822.96</v>
      </c>
      <c r="M24" s="6">
        <v>5.65</v>
      </c>
      <c r="N24" s="6">
        <v>25891.91</v>
      </c>
      <c r="O24" s="6">
        <v>12286.96</v>
      </c>
      <c r="P24" s="6">
        <v>233.76</v>
      </c>
      <c r="Q24" s="6">
        <v>24.76</v>
      </c>
      <c r="R24" s="6">
        <v>18762.18</v>
      </c>
      <c r="S24" s="6">
        <v>14707.84</v>
      </c>
      <c r="T24" s="6">
        <v>294.43</v>
      </c>
      <c r="U24" s="7">
        <v>0.7</v>
      </c>
      <c r="V24" s="20">
        <f t="shared" si="4"/>
        <v>187908.36000000002</v>
      </c>
      <c r="W24" s="19">
        <v>5</v>
      </c>
      <c r="X24" s="18">
        <f t="shared" si="1"/>
        <v>37581.672000000006</v>
      </c>
      <c r="Y24" s="18">
        <v>12</v>
      </c>
      <c r="Z24" s="20"/>
      <c r="AA24" s="22">
        <v>16703570.596050821</v>
      </c>
      <c r="AB24" s="27">
        <f t="shared" si="2"/>
        <v>0</v>
      </c>
      <c r="AC24" s="22">
        <f t="shared" si="3"/>
        <v>0</v>
      </c>
    </row>
    <row r="25" spans="1:29">
      <c r="A25" s="21" t="s">
        <v>17</v>
      </c>
      <c r="B25" s="6">
        <v>27005.43</v>
      </c>
      <c r="C25" s="6">
        <v>33132.22</v>
      </c>
      <c r="D25" s="6">
        <v>977.46</v>
      </c>
      <c r="E25" s="6">
        <v>67.88</v>
      </c>
      <c r="F25" s="6">
        <v>28426.81</v>
      </c>
      <c r="G25" s="6">
        <v>32177.58</v>
      </c>
      <c r="H25" s="6">
        <v>1065.46</v>
      </c>
      <c r="I25" s="6">
        <v>82.16</v>
      </c>
      <c r="J25" s="6">
        <v>29117.599999999999</v>
      </c>
      <c r="K25" s="6">
        <v>36029.89</v>
      </c>
      <c r="L25" s="6">
        <v>1113.54</v>
      </c>
      <c r="M25" s="6">
        <v>57.43</v>
      </c>
      <c r="N25" s="6">
        <v>27005.43</v>
      </c>
      <c r="O25" s="6">
        <v>33132.22</v>
      </c>
      <c r="P25" s="6">
        <v>977.46</v>
      </c>
      <c r="Q25" s="6">
        <v>67.88</v>
      </c>
      <c r="R25" s="6">
        <v>28203.07</v>
      </c>
      <c r="S25" s="6">
        <v>47347.91</v>
      </c>
      <c r="T25" s="6">
        <v>2559.67</v>
      </c>
      <c r="U25" s="7">
        <v>47.4</v>
      </c>
      <c r="V25" s="20">
        <f t="shared" ref="V25" si="5">SUM(B25:U25)</f>
        <v>328594.49999999994</v>
      </c>
      <c r="W25" s="19">
        <v>5</v>
      </c>
      <c r="X25" s="18">
        <f t="shared" si="1"/>
        <v>65718.899999999994</v>
      </c>
      <c r="Y25" s="18">
        <v>12</v>
      </c>
      <c r="Z25" s="20"/>
      <c r="AA25" s="22">
        <v>23004289.380590919</v>
      </c>
      <c r="AB25" s="27">
        <f t="shared" si="2"/>
        <v>0</v>
      </c>
      <c r="AC25" s="22">
        <f t="shared" si="3"/>
        <v>0</v>
      </c>
    </row>
    <row r="26" spans="1:29">
      <c r="A26" s="21" t="s">
        <v>14</v>
      </c>
      <c r="B26" s="8">
        <v>8856</v>
      </c>
      <c r="C26" s="8"/>
      <c r="D26" s="8"/>
      <c r="E26" s="8"/>
      <c r="F26" s="4">
        <v>8856</v>
      </c>
      <c r="G26" s="4"/>
      <c r="H26" s="4"/>
      <c r="I26" s="4"/>
      <c r="J26" s="4">
        <v>8856</v>
      </c>
      <c r="K26" s="4"/>
      <c r="L26" s="4"/>
      <c r="M26" s="4"/>
      <c r="N26" s="14">
        <v>8856</v>
      </c>
      <c r="O26" s="14"/>
      <c r="P26" s="14"/>
      <c r="Q26" s="3"/>
      <c r="R26" s="4">
        <v>8856</v>
      </c>
      <c r="S26" s="4"/>
      <c r="T26" s="4"/>
      <c r="U26" s="5"/>
      <c r="V26" s="20">
        <f>SUM(B26:U26)</f>
        <v>44280</v>
      </c>
      <c r="W26" s="19">
        <v>5</v>
      </c>
      <c r="X26" s="18">
        <f>V26/W26</f>
        <v>8856</v>
      </c>
      <c r="Y26" s="18">
        <v>12</v>
      </c>
      <c r="Z26" s="20"/>
      <c r="AA26" s="22">
        <v>2117852.6979044196</v>
      </c>
      <c r="AB26" s="27">
        <f t="shared" si="2"/>
        <v>0</v>
      </c>
      <c r="AC26" s="22">
        <f t="shared" si="3"/>
        <v>0</v>
      </c>
    </row>
    <row r="27" spans="1:29">
      <c r="A27" s="23" t="s">
        <v>13</v>
      </c>
      <c r="B27" s="6">
        <v>9840</v>
      </c>
      <c r="C27" s="6"/>
      <c r="D27" s="6"/>
      <c r="E27" s="6"/>
      <c r="F27" s="6">
        <v>9840</v>
      </c>
      <c r="G27" s="6"/>
      <c r="H27" s="6"/>
      <c r="I27" s="6"/>
      <c r="J27" s="6">
        <v>9840</v>
      </c>
      <c r="K27" s="6"/>
      <c r="L27" s="6"/>
      <c r="M27" s="6"/>
      <c r="N27" s="6">
        <v>9840</v>
      </c>
      <c r="O27" s="6"/>
      <c r="P27" s="6"/>
      <c r="Q27" s="6"/>
      <c r="R27" s="6">
        <v>9840</v>
      </c>
      <c r="S27" s="6"/>
      <c r="T27" s="6"/>
      <c r="U27" s="7"/>
      <c r="V27" s="20">
        <f>SUM(B27:U27)</f>
        <v>49200</v>
      </c>
      <c r="W27" s="19">
        <v>5</v>
      </c>
      <c r="X27" s="18">
        <f>V27/W27</f>
        <v>9840</v>
      </c>
      <c r="Y27" s="18">
        <v>12</v>
      </c>
      <c r="Z27" s="20"/>
      <c r="AA27" s="22">
        <v>2427873.1217034152</v>
      </c>
      <c r="AB27" s="27">
        <f t="shared" si="2"/>
        <v>0</v>
      </c>
      <c r="AC27" s="22">
        <f t="shared" si="3"/>
        <v>0</v>
      </c>
    </row>
    <row r="34" ht="56.25" customHeight="1"/>
  </sheetData>
  <mergeCells count="14">
    <mergeCell ref="B8:E8"/>
    <mergeCell ref="F8:I8"/>
    <mergeCell ref="J8:M8"/>
    <mergeCell ref="N8:Q8"/>
    <mergeCell ref="R8:U8"/>
    <mergeCell ref="A7:AC7"/>
    <mergeCell ref="A1:AC1"/>
    <mergeCell ref="A2:AC2"/>
    <mergeCell ref="A3:AC3"/>
    <mergeCell ref="B4:E4"/>
    <mergeCell ref="F4:I4"/>
    <mergeCell ref="J4:M4"/>
    <mergeCell ref="N4:Q4"/>
    <mergeCell ref="R4:U4"/>
  </mergeCells>
  <pageMargins left="0.7" right="0.7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2018-11-16T07:06:33Z</dcterms:modified>
</cp:coreProperties>
</file>