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5" yWindow="-120" windowWidth="13890" windowHeight="13095"/>
  </bookViews>
  <sheets>
    <sheet name="Table 2" sheetId="2" r:id="rId1"/>
  </sheets>
  <calcPr calcId="125725"/>
</workbook>
</file>

<file path=xl/calcChain.xml><?xml version="1.0" encoding="utf-8"?>
<calcChain xmlns="http://schemas.openxmlformats.org/spreadsheetml/2006/main">
  <c r="E22" i="2"/>
  <c r="G43" l="1"/>
  <c r="G38"/>
  <c r="G64" l="1"/>
  <c r="G62"/>
  <c r="G23"/>
  <c r="G84" l="1"/>
  <c r="G67"/>
  <c r="G76"/>
  <c r="G73"/>
  <c r="G55"/>
  <c r="G48"/>
  <c r="G33"/>
  <c r="G27"/>
  <c r="G18"/>
  <c r="G3"/>
  <c r="G32" l="1"/>
  <c r="G17"/>
  <c r="G16" s="1"/>
  <c r="G2" s="1"/>
  <c r="G89" l="1"/>
  <c r="G90" s="1"/>
  <c r="G91" l="1"/>
</calcChain>
</file>

<file path=xl/sharedStrings.xml><?xml version="1.0" encoding="utf-8"?>
<sst xmlns="http://schemas.openxmlformats.org/spreadsheetml/2006/main" count="227" uniqueCount="153">
  <si>
    <t>m2</t>
  </si>
  <si>
    <t>szt</t>
  </si>
  <si>
    <t>m</t>
  </si>
  <si>
    <t>szt.</t>
  </si>
  <si>
    <t>kpl</t>
  </si>
  <si>
    <t>Demontaż opraw oświetleniowych świetlówkowych z kloszem</t>
  </si>
  <si>
    <t>KNNR 9 0501-06</t>
  </si>
  <si>
    <t>Demontaż skrzynek i rozdzielnic skrzynkowych do 10 kg</t>
  </si>
  <si>
    <t>KNNR 9 0202-05</t>
  </si>
  <si>
    <t>Demontaż kabli wielożyłowych o masie do 0.5 kg/m układanych w budynkach i budowlach</t>
  </si>
  <si>
    <t>KNNR 9 0804-06</t>
  </si>
  <si>
    <t>Demontaż nieuszczelnionego łącznika podtynkowego, natynkowego</t>
  </si>
  <si>
    <t>KNNR 9 0401-07</t>
  </si>
  <si>
    <t>KNNR 5 0405-09</t>
  </si>
  <si>
    <t>KNNR 5 0715-03</t>
  </si>
  <si>
    <t>Osadzenie w podłożu kołków metalowych kotwiących M6</t>
  </si>
  <si>
    <t>KNNR 5 1201-03</t>
  </si>
  <si>
    <t>Konstrukcje wsporcze przykręcane o masie do 2 kg - 2 mocowania (konstrukcja co 1,5m)</t>
  </si>
  <si>
    <t>KNNR 5 1101-04</t>
  </si>
  <si>
    <t>Korytka o szerokości do 200 mm przykręcane do gotowych otworów - Korytka kablowe KPJ200H50/2</t>
  </si>
  <si>
    <t>KNNR 5 1105-08</t>
  </si>
  <si>
    <t>Przebijanie otworów śr. 40 mm o długości do 30 cm w ścianach lub stropach z gazobetonu</t>
  </si>
  <si>
    <t>KNNR 5 1209-0202</t>
  </si>
  <si>
    <t>otwór</t>
  </si>
  <si>
    <t>Przebijanie otworów śr. 60 mm o długości do 50 cm w ścianach lub stropach z gazobetonu</t>
  </si>
  <si>
    <t>KNNR 5 1209-0303</t>
  </si>
  <si>
    <t>Przewody uziemiające i wyrównawcze w budynkach mocowane na kołkach wstrzeliwanych. Bednarka ocynkowana FeZn 40x5mm2</t>
  </si>
  <si>
    <t>KNNR 5 0602-03</t>
  </si>
  <si>
    <t>KNNR 5 0715-01</t>
  </si>
  <si>
    <t>Układanie kabli o masie do 0.5 kg/m w budynkach, budowlach lub na estakadach z mocowaniem. Zasilanie zestawów gniazdowych - kabel YKY 5x6mm2</t>
  </si>
  <si>
    <t>KNNR 5 0716-01</t>
  </si>
  <si>
    <t>Układanie kabli o masie do 0.5 kg/m w korytach i kanałach elektroinstalacyjnych. Kabel YKY 3x1,5mm2</t>
  </si>
  <si>
    <t>Układanie kabli o masie do 0.5 kg/m w korytach i kanałach elektroinstalacyjnych. Kabel YKY 3x2,5mm2</t>
  </si>
  <si>
    <t>Układanie kabli o masie do 0.5 kg/m w korytach i kanałach elektroinstalacyjnych. Kabel YKY 1x2,5mm2</t>
  </si>
  <si>
    <t>Układanie kabli o masie do 0.5 kg/m w korytach i kanałach elektroinstalacyjnych. Kabel YKY 5x2,5mm2</t>
  </si>
  <si>
    <t>KNNR 5 0202-02</t>
  </si>
  <si>
    <t>Przewody izolowane jednożyłowe o przekroju do 10 mm2 układane w gotowych korytkach. Przewody izolowane jednożyłowe LgY 6mm2</t>
  </si>
  <si>
    <t>KNNR 5 0502-03
Analogia</t>
  </si>
  <si>
    <t>Oprawy oświetleniowe przykręcane (zwykłe) - świetlówkowa do 2x40 W.Oprawa nastropowa HELIOS LED HWM HRT-25, IP65 AWEX (kpl ze źródłami światła)</t>
  </si>
  <si>
    <t>Przygotowanie podłoża pod osprzęt instalacyjny mocowany przez przykręcenie do kołków plastykowych osadzonych w podłożu betonowym</t>
  </si>
  <si>
    <t>KNNR 5 0301-03</t>
  </si>
  <si>
    <t>KNNR 5 0306-05</t>
  </si>
  <si>
    <t>Łączniki i przyciski jednobiegunowe natynkowe do przygotowanego podłoża. Przycisk n/t światło IP44</t>
  </si>
  <si>
    <t>Przygotowanie podłoża pod osprzęt instalacyjny mocowany przez przykręcenie do kołków plastykowych osadzonych w podłożu betonowym - krotność 2</t>
  </si>
  <si>
    <t>KNNR 5 0406-03</t>
  </si>
  <si>
    <t>Aparaty elektryczne o masie do 10 kg. Zestaw gniazdowy ( 1 Gn 3 faz 16A, 2x Gn 230V</t>
  </si>
  <si>
    <t>KNNR 5 0504-04</t>
  </si>
  <si>
    <t>kpl.</t>
  </si>
  <si>
    <t>Oprawy oświetleniowe żarowe strugoodporne pyłoodporne żeliwne przykręcane. Lampa sygnalizacyjna w kolorze zielonym LED IP 65</t>
  </si>
  <si>
    <t>Oprawy oświetleniowe żarowe strugoodporne pyłoodporne żeliwne przykręcane. Lampa sygnalizacyjna w kolorze czerwonym LED IP 65</t>
  </si>
  <si>
    <t>Pomiary rozdzielnic prądu zmiennego lub stałego niskiego napięcia do 5 pól</t>
  </si>
  <si>
    <t>KNP 18 1301-01.01</t>
  </si>
  <si>
    <t>odc.</t>
  </si>
  <si>
    <t>KNNR 5 1302-04</t>
  </si>
  <si>
    <t>KNNR 5 1301-01</t>
  </si>
  <si>
    <t>Sprawdzenie i pomiar 1-fazowego obwodu elektrycznego niskiego napięcia</t>
  </si>
  <si>
    <t>pomiar</t>
  </si>
  <si>
    <t>KNNR 5 1301-02</t>
  </si>
  <si>
    <t>Sprawdzenie i pomiar 3-fazowego obwodu elektrycznego niskiego napięcia</t>
  </si>
  <si>
    <t>Badania i pomiary instalacji skuteczności zerowania (pierwszy pomiar)</t>
  </si>
  <si>
    <t>KNNR 5 1304-05</t>
  </si>
  <si>
    <t>Badania i pomiary instalacji skuteczności zerowania (każdy następny pomiar)</t>
  </si>
  <si>
    <t>KNNR 5 1304-06</t>
  </si>
  <si>
    <t>Badania i pomiary instalacji uziemiającej (każdy następny pomiar)</t>
  </si>
  <si>
    <t>KNNR 5 1304-02</t>
  </si>
  <si>
    <t>KNR 4-04 1107/01</t>
  </si>
  <si>
    <t>Wywóz złomu z terenu rozbiórki samochodem skrzyniowym na odległość do 1km z załadunkiem i wyładunkiem ręcznym</t>
  </si>
  <si>
    <t>t</t>
  </si>
  <si>
    <t>KNR 4-04 1107/04</t>
  </si>
  <si>
    <t>Wywóz złomu z terenu rozbiórki samochodem skrzyniowym na odległość do 1km - nakłady uzupełniejące za każdy dalszy rozpoczęty km odległości ponad 1km - na dalsze 14 km</t>
  </si>
  <si>
    <t>KNR 4-01 0535/06</t>
  </si>
  <si>
    <t>Rozbiórka rur spustowych z blachy nie nadającej się do użytku</t>
  </si>
  <si>
    <t>KNR 4-01 0535/04</t>
  </si>
  <si>
    <t>Rozbiórka rynny z blachy nie nadającej się do użytku</t>
  </si>
  <si>
    <t>KNR 4-06 0118/01</t>
  </si>
  <si>
    <t>Cięcie lekkich konstrukcji stalowych, profili walcowanych, blach grubości do 10mm na złom wsadowy</t>
  </si>
  <si>
    <t>KNR 2-02w 0523/02</t>
  </si>
  <si>
    <t>Montaż gotowych rynien dachowych półokrągłych o średnicy 18cm z blachy aluminiowej</t>
  </si>
  <si>
    <t>KNR 2-02w 0523/05</t>
  </si>
  <si>
    <t>Montaż gotowych zbiorniczków przy rynnach z blachy aluminiowej</t>
  </si>
  <si>
    <t>KNR 2-02w 0530/01</t>
  </si>
  <si>
    <t>Montaż gotowych rur spustowych okrągłych o średnicy 10cm z blachy aluminiowej</t>
  </si>
  <si>
    <t>KNR 0-25 0114/03</t>
  </si>
  <si>
    <t>Czyszczenie elementów konstrukcji szkieletowych do stopnia Sa 2 1/2 ze stanu wyjściowego powierzchni C</t>
  </si>
  <si>
    <t>KNR 0-25 0103/03</t>
  </si>
  <si>
    <t>Odtłuszczenie rozpuszczalnikami elementów konstrukcji szkieletowych</t>
  </si>
  <si>
    <t>KNR 0-25 0202/03</t>
  </si>
  <si>
    <t>Malowanie pędzlem lub wałkiem wyrobami jednoskładnikowymi elementów konstrukcji szkieletowych - farbą podkładową</t>
  </si>
  <si>
    <t>Malowanie pędzlem lub wałkiem wyrobami jednoskładnikowymi elementów konstrukcji szkieletowych - farbą nawierzchniową</t>
  </si>
  <si>
    <t>KNR 4-01 1111/02</t>
  </si>
  <si>
    <t>Wywóz szkła rozbiórkowego z terenu rozbiórki samochodem skrzyniowym na odległość do 1km z załadunkiem i wyładunkiem ręcznym</t>
  </si>
  <si>
    <t>Wywóz szkła z terenu rozbiórki samochodem skrzyniowym na odległość do 1km - nakłady uzupełniejące za każdy dalszy rozpoczęty km odległości ponad 1km - na dalsze 14 km</t>
  </si>
  <si>
    <t>Utylizacja szkła rozbiórkowego</t>
  </si>
  <si>
    <t>KNR 5-26 0516/05</t>
  </si>
  <si>
    <t>Dopłata za ułożenie 1m taśmy stalowej FeZn 4x30 mm /ilość zweryfikować na obiekcie/</t>
  </si>
  <si>
    <t>KNR 5-26 0516/06</t>
  </si>
  <si>
    <t>Pomiary pomontażowe instalacji uszynienia</t>
  </si>
  <si>
    <t>Remont Elewacji podmurówki przy torze 205</t>
  </si>
  <si>
    <t>1.  PERONY Z WIATAMI (TOR 205) - ROBOTY BUDOWLANE</t>
  </si>
  <si>
    <t>Skrzynki i rozdzielnice skrzynkowe o masie do 150 kg wraz z konstrukcją mocowaną do podłoża przez przykręcenie - rozdzielnica R2</t>
  </si>
  <si>
    <t>Skrzynki i rozdzielnice skrzynkowe o masie do 150 kg wraz z konstrukcją mocowaną do podłoża przez przykręcenie - rozdzielnica R2.1</t>
  </si>
  <si>
    <t>Układanie kabli o masie do 2.0 kg/m w budynkach, budowlach lub na estakadach z mocowaniem (R1 - R2) Kabel YKY 5x25mm2</t>
  </si>
  <si>
    <t>KNNR 5 0715-02</t>
  </si>
  <si>
    <t>Układanie kabli o masie do 1.0 kg/m w budynkach, budowlach lub na estakadach z mocowaniem (R2 - R2.1) Kabel YKY 5x16mm2</t>
  </si>
  <si>
    <t>Oprawy oświetleniowe przykręcane (zwykłe) - świetlówkowa do 2x40 W. Oprawa nastropowa ze świetlówkami LED  IP65 (odpowiednik oprawy ze świetlówkami jarzeniowymi T8 mocy 2x 58W) - kpl ze źródłami światła</t>
  </si>
  <si>
    <t xml:space="preserve">Oprawy oświetleniowe przykręcane (zwykłe) - świetlówkowa do 2x40 W.Oprawa nastropowa HELIOS LED  HRT-25, IP65 AWEX (kpl ze źródłami światła) </t>
  </si>
  <si>
    <t>Badanie linii kablowej nn - kabel 5-żyłowy. 2 odc</t>
  </si>
  <si>
    <t>Dopłata za ułożenie 1m linki miedzianej LgY 16 //ilość zweryfikować na obiekcie//</t>
  </si>
  <si>
    <t>-</t>
  </si>
  <si>
    <t>2.  PERONY Z WIATAMI (TORY 204 i 205) - ROBOTY ELEKTRYCZNE</t>
  </si>
  <si>
    <t>Skrzynki i rozdzielnice skrzynkowe o masie do 150 kg wraz z konstrukcją mocowaną do podłoża przez przykręcenie - rozdzielnica R3</t>
  </si>
  <si>
    <t>Skrzynki i rozdzielnice skrzynkowe o masie do 150 kg wraz z konstrukcją mocowaną do podłoża przez przykręcenie - rozdzielnica R3.1</t>
  </si>
  <si>
    <t>Układanie kabli o masie do 2.0 kg/m w budynkach, budowlach lub na estakadach z mocowaniem (R1 - R3) Kabel YKY 5x25mm2</t>
  </si>
  <si>
    <t>Układanie kabli o masie do 1.0 kg/m w budynkach, budowlach lub na estakadach z mocowaniem (R3 - R3.1) Kabel YKY 5x16mm2</t>
  </si>
  <si>
    <t>2.1 Demontaże</t>
  </si>
  <si>
    <t>2.2 Rozdzielnice</t>
  </si>
  <si>
    <t>2.3 WLZ-ty</t>
  </si>
  <si>
    <t>2.4 Trasy kablowe</t>
  </si>
  <si>
    <t>2.5 Oprzewodowanie</t>
  </si>
  <si>
    <t>2.6 Oprawy</t>
  </si>
  <si>
    <t>2.7 Oświetlenie awaryjne</t>
  </si>
  <si>
    <t>2.8 Osprzęt</t>
  </si>
  <si>
    <t>2.9 Sygnalizacja napięcia</t>
  </si>
  <si>
    <t>2.10 Pomiary</t>
  </si>
  <si>
    <t>2.11 Uszynienie konstrukcji stalowych</t>
  </si>
  <si>
    <t>Nr</t>
  </si>
  <si>
    <t>Podstawa</t>
  </si>
  <si>
    <t>Opis robót</t>
  </si>
  <si>
    <t>Jm</t>
  </si>
  <si>
    <t>Ilość</t>
  </si>
  <si>
    <t>Cena</t>
  </si>
  <si>
    <t>Wartość</t>
  </si>
  <si>
    <t>1.1.  ROZBIÓRKI, WYBURZENIA, ROBOTY PRZYGOTOWAWCZE</t>
  </si>
  <si>
    <r>
      <rPr>
        <sz val="6"/>
        <rFont val="Times New Roman"/>
        <family val="1"/>
        <charset val="238"/>
      </rPr>
      <t>Demontaż kabli, korytek, wsporników, opraw oświetleniowych itp. z konstrukcji wiat dla oczyszczenia konstrukcji metodą
strumieniowo-ścierną /obmiar szacunkowy - zweryfikować na obiekcie/</t>
    </r>
  </si>
  <si>
    <t>Rozszklenie ścianek osłonowych</t>
  </si>
  <si>
    <t>KNR 2-02 1203/02</t>
  </si>
  <si>
    <t>Demontaż drzwi stalowych pełnych o powierzchni ponad 2m2 (analogia: mn. R,S=0,3  M=0)</t>
  </si>
  <si>
    <t>KNR 2-02 1202/08</t>
  </si>
  <si>
    <t>Demontaż konstrukcji stalowej ścianek osłonowych do oszklenia (analogia: mn. R,S=0,3  M=0)</t>
  </si>
  <si>
    <t>1.2.  PRACE BUDOWLANE</t>
  </si>
  <si>
    <t>1.2.2.  Wiaty peronów</t>
  </si>
  <si>
    <t>1.2.2.1.  Ściany osłonowe</t>
  </si>
  <si>
    <t>KNNR 7 0504/01</t>
  </si>
  <si>
    <t>Konstrukcje aluminiowe ścian osłonowych oszklonych - ściany mocowane do konstrukcji stalowych o powierzchni szyb do 2m2</t>
  </si>
  <si>
    <t>KNNR 7 0502/01</t>
  </si>
  <si>
    <t>Ściany panelowe, osłonowe z blach aluminiowych</t>
  </si>
  <si>
    <t>KNNR 7 0503/08</t>
  </si>
  <si>
    <t>Drzwi aluminiowe przymykowe</t>
  </si>
  <si>
    <t>1.2.2.2.  Pokrycie wiat</t>
  </si>
  <si>
    <t>1.2.2.3.  Zabezpieczenia antykorozyjne</t>
  </si>
  <si>
    <t>Razem</t>
  </si>
  <si>
    <t>Podatek VAT 23%</t>
  </si>
  <si>
    <t>Ogółem kosztorys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</si>
</sst>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charset val="204"/>
    </font>
    <font>
      <b/>
      <sz val="6"/>
      <color rgb="FF000000"/>
      <name val="Times New Roman"/>
      <family val="1"/>
      <charset val="238"/>
    </font>
    <font>
      <sz val="6"/>
      <color rgb="FF000000"/>
      <name val="Times New Roman"/>
      <family val="1"/>
      <charset val="238"/>
    </font>
    <font>
      <b/>
      <sz val="6"/>
      <name val="Times New Roman"/>
      <family val="1"/>
      <charset val="238"/>
    </font>
    <font>
      <sz val="6"/>
      <name val="Times New Roman"/>
      <family val="1"/>
      <charset val="238"/>
    </font>
    <font>
      <sz val="6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 indent="1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1" fontId="2" fillId="0" borderId="1" xfId="0" applyNumberFormat="1" applyFont="1" applyBorder="1" applyAlignment="1">
      <alignment horizontal="right" vertical="top" wrapText="1" indent="2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2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1"/>
  <sheetViews>
    <sheetView tabSelected="1" topLeftCell="A73" zoomScale="145" zoomScaleNormal="145" workbookViewId="0">
      <selection activeCell="E99" sqref="E99"/>
    </sheetView>
  </sheetViews>
  <sheetFormatPr defaultRowHeight="8.25"/>
  <cols>
    <col min="1" max="1" width="5.1640625" style="1" customWidth="1"/>
    <col min="2" max="2" width="8.83203125" style="1" customWidth="1"/>
    <col min="3" max="3" width="48.33203125" style="1" customWidth="1"/>
    <col min="4" max="4" width="5.33203125" style="1" customWidth="1"/>
    <col min="5" max="5" width="7.83203125" style="1" customWidth="1"/>
    <col min="6" max="7" width="10.6640625" style="1" customWidth="1"/>
    <col min="8" max="8" width="9.33203125" style="1"/>
    <col min="9" max="9" width="11.83203125" style="1" bestFit="1" customWidth="1"/>
    <col min="10" max="16384" width="9.33203125" style="1"/>
  </cols>
  <sheetData>
    <row r="1" spans="1:9" ht="28.5" customHeight="1">
      <c r="A1" s="20" t="s">
        <v>125</v>
      </c>
      <c r="B1" s="20" t="s">
        <v>126</v>
      </c>
      <c r="C1" s="20" t="s">
        <v>127</v>
      </c>
      <c r="D1" s="20" t="s">
        <v>128</v>
      </c>
      <c r="E1" s="20" t="s">
        <v>129</v>
      </c>
      <c r="F1" s="20" t="s">
        <v>130</v>
      </c>
      <c r="G1" s="20" t="s">
        <v>131</v>
      </c>
    </row>
    <row r="2" spans="1:9" ht="13.5" customHeight="1">
      <c r="A2" s="21"/>
      <c r="B2" s="21"/>
      <c r="C2" s="2" t="s">
        <v>98</v>
      </c>
      <c r="D2" s="21"/>
      <c r="E2" s="21"/>
      <c r="F2" s="21"/>
      <c r="G2" s="22">
        <f>G16+G3</f>
        <v>0</v>
      </c>
    </row>
    <row r="3" spans="1:9" ht="18.95" customHeight="1">
      <c r="A3" s="21"/>
      <c r="B3" s="21"/>
      <c r="C3" s="2" t="s">
        <v>132</v>
      </c>
      <c r="D3" s="21"/>
      <c r="E3" s="21"/>
      <c r="F3" s="21"/>
      <c r="G3" s="22">
        <f>SUM(G4:G15)</f>
        <v>0</v>
      </c>
    </row>
    <row r="4" spans="1:9" ht="29.25" customHeight="1">
      <c r="A4" s="3">
        <v>1</v>
      </c>
      <c r="B4" s="7"/>
      <c r="C4" s="7" t="s">
        <v>133</v>
      </c>
      <c r="D4" s="4" t="s">
        <v>47</v>
      </c>
      <c r="E4" s="6">
        <v>1</v>
      </c>
      <c r="F4" s="23"/>
      <c r="G4" s="23"/>
      <c r="I4" s="24"/>
    </row>
    <row r="5" spans="1:9" ht="18.95" customHeight="1">
      <c r="A5" s="3">
        <v>2</v>
      </c>
      <c r="B5" s="16" t="s">
        <v>89</v>
      </c>
      <c r="C5" s="5" t="s">
        <v>134</v>
      </c>
      <c r="D5" s="4" t="s">
        <v>0</v>
      </c>
      <c r="E5" s="25">
        <v>956.42</v>
      </c>
      <c r="F5" s="17"/>
      <c r="G5" s="23"/>
    </row>
    <row r="6" spans="1:9" ht="23.25" customHeight="1">
      <c r="A6" s="3">
        <v>3</v>
      </c>
      <c r="B6" s="16" t="s">
        <v>135</v>
      </c>
      <c r="C6" s="5" t="s">
        <v>136</v>
      </c>
      <c r="D6" s="4" t="s">
        <v>0</v>
      </c>
      <c r="E6" s="25">
        <v>36.96</v>
      </c>
      <c r="F6" s="17"/>
      <c r="G6" s="23"/>
    </row>
    <row r="7" spans="1:9" ht="18.75" customHeight="1">
      <c r="A7" s="3">
        <v>4</v>
      </c>
      <c r="B7" s="16" t="s">
        <v>137</v>
      </c>
      <c r="C7" s="5" t="s">
        <v>138</v>
      </c>
      <c r="D7" s="4" t="s">
        <v>0</v>
      </c>
      <c r="E7" s="26">
        <v>1390.2</v>
      </c>
      <c r="F7" s="17"/>
      <c r="G7" s="23"/>
    </row>
    <row r="8" spans="1:9" ht="18.95" customHeight="1">
      <c r="A8" s="3">
        <v>5</v>
      </c>
      <c r="B8" s="16" t="s">
        <v>70</v>
      </c>
      <c r="C8" s="5" t="s">
        <v>71</v>
      </c>
      <c r="D8" s="4" t="s">
        <v>2</v>
      </c>
      <c r="E8" s="25">
        <v>48.9</v>
      </c>
      <c r="F8" s="17"/>
      <c r="G8" s="23"/>
    </row>
    <row r="9" spans="1:9" ht="18.95" customHeight="1">
      <c r="A9" s="3">
        <v>6</v>
      </c>
      <c r="B9" s="16" t="s">
        <v>72</v>
      </c>
      <c r="C9" s="5" t="s">
        <v>73</v>
      </c>
      <c r="D9" s="4" t="s">
        <v>2</v>
      </c>
      <c r="E9" s="25">
        <v>421.6</v>
      </c>
      <c r="F9" s="17"/>
      <c r="G9" s="23"/>
    </row>
    <row r="10" spans="1:9" ht="26.25" customHeight="1">
      <c r="A10" s="3">
        <v>7</v>
      </c>
      <c r="B10" s="16" t="s">
        <v>74</v>
      </c>
      <c r="C10" s="5" t="s">
        <v>75</v>
      </c>
      <c r="D10" s="4" t="s">
        <v>67</v>
      </c>
      <c r="E10" s="25">
        <v>26.9</v>
      </c>
      <c r="F10" s="17"/>
      <c r="G10" s="23"/>
    </row>
    <row r="11" spans="1:9" ht="22.5" customHeight="1">
      <c r="A11" s="3">
        <v>8</v>
      </c>
      <c r="B11" s="16" t="s">
        <v>65</v>
      </c>
      <c r="C11" s="5" t="s">
        <v>66</v>
      </c>
      <c r="D11" s="4" t="s">
        <v>67</v>
      </c>
      <c r="E11" s="25">
        <v>26.9</v>
      </c>
      <c r="F11" s="17"/>
      <c r="G11" s="23"/>
    </row>
    <row r="12" spans="1:9" ht="30" customHeight="1">
      <c r="A12" s="3">
        <v>9</v>
      </c>
      <c r="B12" s="16" t="s">
        <v>68</v>
      </c>
      <c r="C12" s="5" t="s">
        <v>69</v>
      </c>
      <c r="D12" s="4" t="s">
        <v>67</v>
      </c>
      <c r="E12" s="25">
        <v>26.9</v>
      </c>
      <c r="F12" s="17"/>
      <c r="G12" s="23"/>
    </row>
    <row r="13" spans="1:9" ht="27.95" customHeight="1">
      <c r="A13" s="3">
        <v>10</v>
      </c>
      <c r="B13" s="16" t="s">
        <v>65</v>
      </c>
      <c r="C13" s="5" t="s">
        <v>90</v>
      </c>
      <c r="D13" s="4" t="s">
        <v>67</v>
      </c>
      <c r="E13" s="25">
        <v>11.48</v>
      </c>
      <c r="F13" s="17"/>
      <c r="G13" s="23"/>
    </row>
    <row r="14" spans="1:9" ht="29.25" customHeight="1">
      <c r="A14" s="3">
        <v>11</v>
      </c>
      <c r="B14" s="16" t="s">
        <v>68</v>
      </c>
      <c r="C14" s="5" t="s">
        <v>91</v>
      </c>
      <c r="D14" s="4" t="s">
        <v>67</v>
      </c>
      <c r="E14" s="25">
        <v>11.48</v>
      </c>
      <c r="F14" s="17"/>
      <c r="G14" s="23"/>
    </row>
    <row r="15" spans="1:9" ht="9.9499999999999993" customHeight="1">
      <c r="A15" s="3">
        <v>12</v>
      </c>
      <c r="B15" s="7"/>
      <c r="C15" s="5" t="s">
        <v>92</v>
      </c>
      <c r="D15" s="4" t="s">
        <v>67</v>
      </c>
      <c r="E15" s="25">
        <v>11.48</v>
      </c>
      <c r="F15" s="17"/>
      <c r="G15" s="23"/>
    </row>
    <row r="16" spans="1:9" ht="9.9499999999999993" customHeight="1">
      <c r="A16" s="21"/>
      <c r="B16" s="21"/>
      <c r="C16" s="2" t="s">
        <v>139</v>
      </c>
      <c r="D16" s="21"/>
      <c r="E16" s="21"/>
      <c r="F16" s="21"/>
      <c r="G16" s="22">
        <f>G17</f>
        <v>0</v>
      </c>
    </row>
    <row r="17" spans="1:13" ht="9.9499999999999993" customHeight="1">
      <c r="A17" s="21"/>
      <c r="B17" s="21"/>
      <c r="C17" s="2" t="s">
        <v>140</v>
      </c>
      <c r="D17" s="21"/>
      <c r="E17" s="21"/>
      <c r="F17" s="21"/>
      <c r="G17" s="22">
        <f>G27+G23+G18</f>
        <v>0</v>
      </c>
    </row>
    <row r="18" spans="1:13" ht="9.9499999999999993" customHeight="1">
      <c r="A18" s="21"/>
      <c r="B18" s="21"/>
      <c r="C18" s="2" t="s">
        <v>141</v>
      </c>
      <c r="D18" s="21"/>
      <c r="E18" s="21"/>
      <c r="F18" s="21"/>
      <c r="G18" s="22">
        <f>SUM(G19:G22)</f>
        <v>0</v>
      </c>
    </row>
    <row r="19" spans="1:13" ht="25.5" customHeight="1">
      <c r="A19" s="19">
        <v>13</v>
      </c>
      <c r="B19" s="16" t="s">
        <v>142</v>
      </c>
      <c r="C19" s="5" t="s">
        <v>143</v>
      </c>
      <c r="D19" s="4" t="s">
        <v>0</v>
      </c>
      <c r="E19" s="25">
        <v>947.85</v>
      </c>
      <c r="F19" s="23"/>
      <c r="G19" s="23"/>
    </row>
    <row r="20" spans="1:13" ht="18.95" customHeight="1">
      <c r="A20" s="19">
        <v>14</v>
      </c>
      <c r="B20" s="16" t="s">
        <v>144</v>
      </c>
      <c r="C20" s="5" t="s">
        <v>145</v>
      </c>
      <c r="D20" s="4" t="s">
        <v>0</v>
      </c>
      <c r="E20" s="25">
        <v>419</v>
      </c>
      <c r="F20" s="23"/>
      <c r="G20" s="23"/>
    </row>
    <row r="21" spans="1:13" ht="18.95" customHeight="1">
      <c r="A21" s="19">
        <v>15</v>
      </c>
      <c r="B21" s="16" t="s">
        <v>146</v>
      </c>
      <c r="C21" s="5" t="s">
        <v>147</v>
      </c>
      <c r="D21" s="4" t="s">
        <v>0</v>
      </c>
      <c r="E21" s="25">
        <v>29.5</v>
      </c>
      <c r="F21" s="23"/>
      <c r="G21" s="23"/>
      <c r="J21" s="27"/>
      <c r="K21" s="27"/>
      <c r="L21" s="27"/>
      <c r="M21" s="27"/>
    </row>
    <row r="22" spans="1:13" ht="14.25" customHeight="1">
      <c r="A22" s="19"/>
      <c r="B22" s="16"/>
      <c r="C22" s="5" t="s">
        <v>97</v>
      </c>
      <c r="D22" s="4" t="s">
        <v>0</v>
      </c>
      <c r="E22" s="25">
        <f>0.7*210</f>
        <v>147</v>
      </c>
      <c r="F22" s="23"/>
      <c r="G22" s="23"/>
      <c r="H22" s="18"/>
      <c r="I22" s="18"/>
    </row>
    <row r="23" spans="1:13" ht="9.9499999999999993" customHeight="1">
      <c r="A23" s="21"/>
      <c r="B23" s="21"/>
      <c r="C23" s="2" t="s">
        <v>148</v>
      </c>
      <c r="D23" s="21"/>
      <c r="E23" s="21"/>
      <c r="F23" s="21"/>
      <c r="G23" s="22">
        <f>SUM(G24:G26)</f>
        <v>0</v>
      </c>
    </row>
    <row r="24" spans="1:13" ht="18.95" customHeight="1">
      <c r="A24" s="19">
        <v>16</v>
      </c>
      <c r="B24" s="16" t="s">
        <v>76</v>
      </c>
      <c r="C24" s="5" t="s">
        <v>77</v>
      </c>
      <c r="D24" s="4" t="s">
        <v>2</v>
      </c>
      <c r="E24" s="25">
        <v>421.6</v>
      </c>
      <c r="F24" s="17"/>
      <c r="G24" s="23"/>
    </row>
    <row r="25" spans="1:13" ht="18.95" customHeight="1">
      <c r="A25" s="19">
        <v>17</v>
      </c>
      <c r="B25" s="16" t="s">
        <v>78</v>
      </c>
      <c r="C25" s="5" t="s">
        <v>79</v>
      </c>
      <c r="D25" s="4" t="s">
        <v>1</v>
      </c>
      <c r="E25" s="25">
        <v>12</v>
      </c>
      <c r="F25" s="17"/>
      <c r="G25" s="23"/>
    </row>
    <row r="26" spans="1:13" ht="18.95" customHeight="1">
      <c r="A26" s="19">
        <v>18</v>
      </c>
      <c r="B26" s="16" t="s">
        <v>80</v>
      </c>
      <c r="C26" s="5" t="s">
        <v>81</v>
      </c>
      <c r="D26" s="4" t="s">
        <v>2</v>
      </c>
      <c r="E26" s="25">
        <v>48.9</v>
      </c>
      <c r="F26" s="17"/>
      <c r="G26" s="23"/>
    </row>
    <row r="27" spans="1:13" ht="9.9499999999999993" customHeight="1">
      <c r="A27" s="21"/>
      <c r="B27" s="21"/>
      <c r="C27" s="2" t="s">
        <v>149</v>
      </c>
      <c r="D27" s="21"/>
      <c r="E27" s="21"/>
      <c r="F27" s="21"/>
      <c r="G27" s="22">
        <f>SUM(G28:G31)</f>
        <v>0</v>
      </c>
    </row>
    <row r="28" spans="1:13" ht="18.95" customHeight="1">
      <c r="A28" s="19">
        <v>19</v>
      </c>
      <c r="B28" s="16" t="s">
        <v>82</v>
      </c>
      <c r="C28" s="5" t="s">
        <v>83</v>
      </c>
      <c r="D28" s="4" t="s">
        <v>0</v>
      </c>
      <c r="E28" s="25">
        <v>685.97</v>
      </c>
      <c r="F28" s="17"/>
      <c r="G28" s="23"/>
    </row>
    <row r="29" spans="1:13" ht="18.95" customHeight="1">
      <c r="A29" s="19">
        <v>20</v>
      </c>
      <c r="B29" s="16" t="s">
        <v>84</v>
      </c>
      <c r="C29" s="5" t="s">
        <v>85</v>
      </c>
      <c r="D29" s="4" t="s">
        <v>0</v>
      </c>
      <c r="E29" s="25">
        <v>685.97</v>
      </c>
      <c r="F29" s="17"/>
      <c r="G29" s="23"/>
    </row>
    <row r="30" spans="1:13" ht="18.95" customHeight="1">
      <c r="A30" s="19">
        <v>21</v>
      </c>
      <c r="B30" s="16" t="s">
        <v>86</v>
      </c>
      <c r="C30" s="5" t="s">
        <v>87</v>
      </c>
      <c r="D30" s="4" t="s">
        <v>0</v>
      </c>
      <c r="E30" s="25">
        <v>685.97</v>
      </c>
      <c r="F30" s="17"/>
      <c r="G30" s="23"/>
    </row>
    <row r="31" spans="1:13" ht="18.95" customHeight="1">
      <c r="A31" s="19">
        <v>22</v>
      </c>
      <c r="B31" s="16" t="s">
        <v>86</v>
      </c>
      <c r="C31" s="5" t="s">
        <v>88</v>
      </c>
      <c r="D31" s="4" t="s">
        <v>0</v>
      </c>
      <c r="E31" s="25">
        <v>685.97</v>
      </c>
      <c r="F31" s="17"/>
      <c r="G31" s="23"/>
    </row>
    <row r="32" spans="1:13" ht="15.75" customHeight="1">
      <c r="A32" s="21"/>
      <c r="B32" s="21"/>
      <c r="C32" s="2" t="s">
        <v>109</v>
      </c>
      <c r="D32" s="21"/>
      <c r="E32" s="21"/>
      <c r="F32" s="21"/>
      <c r="G32" s="28">
        <f>SUM(G33,G38,G43,G48,G55,G62,G64,G67,G73,G76,G84)</f>
        <v>0</v>
      </c>
    </row>
    <row r="33" spans="1:7" ht="12.75" customHeight="1">
      <c r="A33" s="29"/>
      <c r="B33" s="14"/>
      <c r="C33" s="15" t="s">
        <v>114</v>
      </c>
      <c r="D33" s="14"/>
      <c r="E33" s="14"/>
      <c r="F33" s="14"/>
      <c r="G33" s="30">
        <f>SUM(G34:G37)</f>
        <v>0</v>
      </c>
    </row>
    <row r="34" spans="1:7" ht="18.95" customHeight="1">
      <c r="A34" s="31">
        <v>23</v>
      </c>
      <c r="B34" s="10" t="s">
        <v>6</v>
      </c>
      <c r="C34" s="11" t="s">
        <v>5</v>
      </c>
      <c r="D34" s="12" t="s">
        <v>1</v>
      </c>
      <c r="E34" s="12">
        <v>160</v>
      </c>
      <c r="F34" s="12"/>
      <c r="G34" s="32"/>
    </row>
    <row r="35" spans="1:7" ht="18.95" customHeight="1">
      <c r="A35" s="31">
        <v>24</v>
      </c>
      <c r="B35" s="10" t="s">
        <v>8</v>
      </c>
      <c r="C35" s="11" t="s">
        <v>7</v>
      </c>
      <c r="D35" s="12" t="s">
        <v>1</v>
      </c>
      <c r="E35" s="12">
        <v>10</v>
      </c>
      <c r="F35" s="12"/>
      <c r="G35" s="32"/>
    </row>
    <row r="36" spans="1:7" ht="23.25" customHeight="1">
      <c r="A36" s="31">
        <v>25</v>
      </c>
      <c r="B36" s="10" t="s">
        <v>10</v>
      </c>
      <c r="C36" s="11" t="s">
        <v>9</v>
      </c>
      <c r="D36" s="12" t="s">
        <v>2</v>
      </c>
      <c r="E36" s="12">
        <v>1600</v>
      </c>
      <c r="F36" s="12"/>
      <c r="G36" s="32"/>
    </row>
    <row r="37" spans="1:7" ht="18.95" customHeight="1">
      <c r="A37" s="31">
        <v>26</v>
      </c>
      <c r="B37" s="10" t="s">
        <v>12</v>
      </c>
      <c r="C37" s="11" t="s">
        <v>11</v>
      </c>
      <c r="D37" s="12" t="s">
        <v>1</v>
      </c>
      <c r="E37" s="12">
        <v>25</v>
      </c>
      <c r="F37" s="12"/>
      <c r="G37" s="32"/>
    </row>
    <row r="38" spans="1:7" ht="12.75" customHeight="1">
      <c r="A38" s="29"/>
      <c r="B38" s="14"/>
      <c r="C38" s="15" t="s">
        <v>115</v>
      </c>
      <c r="D38" s="14"/>
      <c r="E38" s="14"/>
      <c r="F38" s="14"/>
      <c r="G38" s="30">
        <f>SUM(G39:G42)</f>
        <v>0</v>
      </c>
    </row>
    <row r="39" spans="1:7" ht="16.5">
      <c r="A39" s="31">
        <v>27</v>
      </c>
      <c r="B39" s="10" t="s">
        <v>13</v>
      </c>
      <c r="C39" s="11" t="s">
        <v>99</v>
      </c>
      <c r="D39" s="12" t="s">
        <v>1</v>
      </c>
      <c r="E39" s="12">
        <v>1</v>
      </c>
      <c r="F39" s="12"/>
      <c r="G39" s="32"/>
    </row>
    <row r="40" spans="1:7" ht="16.5">
      <c r="A40" s="31">
        <v>28</v>
      </c>
      <c r="B40" s="10" t="s">
        <v>13</v>
      </c>
      <c r="C40" s="11" t="s">
        <v>100</v>
      </c>
      <c r="D40" s="12" t="s">
        <v>1</v>
      </c>
      <c r="E40" s="12">
        <v>1</v>
      </c>
      <c r="F40" s="12"/>
      <c r="G40" s="32"/>
    </row>
    <row r="41" spans="1:7" ht="16.5">
      <c r="A41" s="31">
        <v>29</v>
      </c>
      <c r="B41" s="10" t="s">
        <v>13</v>
      </c>
      <c r="C41" s="11" t="s">
        <v>110</v>
      </c>
      <c r="D41" s="12" t="s">
        <v>1</v>
      </c>
      <c r="E41" s="12">
        <v>1</v>
      </c>
      <c r="F41" s="12"/>
      <c r="G41" s="32"/>
    </row>
    <row r="42" spans="1:7" ht="16.5">
      <c r="A42" s="31">
        <v>30</v>
      </c>
      <c r="B42" s="10" t="s">
        <v>13</v>
      </c>
      <c r="C42" s="11" t="s">
        <v>111</v>
      </c>
      <c r="D42" s="12" t="s">
        <v>1</v>
      </c>
      <c r="E42" s="12">
        <v>1</v>
      </c>
      <c r="F42" s="12"/>
      <c r="G42" s="32"/>
    </row>
    <row r="43" spans="1:7" ht="9.75">
      <c r="A43" s="29"/>
      <c r="B43" s="14"/>
      <c r="C43" s="15" t="s">
        <v>116</v>
      </c>
      <c r="D43" s="14"/>
      <c r="E43" s="14"/>
      <c r="F43" s="14"/>
      <c r="G43" s="30">
        <f>SUM(G44:G47)</f>
        <v>0</v>
      </c>
    </row>
    <row r="44" spans="1:7" ht="16.5">
      <c r="A44" s="31">
        <v>31</v>
      </c>
      <c r="B44" s="10" t="s">
        <v>14</v>
      </c>
      <c r="C44" s="11" t="s">
        <v>101</v>
      </c>
      <c r="D44" s="12" t="s">
        <v>2</v>
      </c>
      <c r="E44" s="12">
        <v>70</v>
      </c>
      <c r="F44" s="12"/>
      <c r="G44" s="32"/>
    </row>
    <row r="45" spans="1:7" ht="16.5">
      <c r="A45" s="31">
        <v>32</v>
      </c>
      <c r="B45" s="10" t="s">
        <v>102</v>
      </c>
      <c r="C45" s="11" t="s">
        <v>103</v>
      </c>
      <c r="D45" s="12" t="s">
        <v>2</v>
      </c>
      <c r="E45" s="12">
        <v>150</v>
      </c>
      <c r="F45" s="12"/>
      <c r="G45" s="32"/>
    </row>
    <row r="46" spans="1:7" ht="16.5">
      <c r="A46" s="31">
        <v>33</v>
      </c>
      <c r="B46" s="10" t="s">
        <v>14</v>
      </c>
      <c r="C46" s="11" t="s">
        <v>112</v>
      </c>
      <c r="D46" s="12" t="s">
        <v>2</v>
      </c>
      <c r="E46" s="12">
        <v>75</v>
      </c>
      <c r="F46" s="12"/>
      <c r="G46" s="32"/>
    </row>
    <row r="47" spans="1:7" ht="16.5">
      <c r="A47" s="31">
        <v>34</v>
      </c>
      <c r="B47" s="10" t="s">
        <v>102</v>
      </c>
      <c r="C47" s="11" t="s">
        <v>113</v>
      </c>
      <c r="D47" s="12" t="s">
        <v>2</v>
      </c>
      <c r="E47" s="12">
        <v>150</v>
      </c>
      <c r="F47" s="12"/>
      <c r="G47" s="32"/>
    </row>
    <row r="48" spans="1:7" ht="9.75">
      <c r="A48" s="29"/>
      <c r="B48" s="14"/>
      <c r="C48" s="15" t="s">
        <v>117</v>
      </c>
      <c r="D48" s="14"/>
      <c r="E48" s="14"/>
      <c r="F48" s="14"/>
      <c r="G48" s="30">
        <f>SUM(G49:G54)</f>
        <v>0</v>
      </c>
    </row>
    <row r="49" spans="1:7" ht="16.5">
      <c r="A49" s="31">
        <v>31</v>
      </c>
      <c r="B49" s="10" t="s">
        <v>16</v>
      </c>
      <c r="C49" s="11" t="s">
        <v>15</v>
      </c>
      <c r="D49" s="12" t="s">
        <v>1</v>
      </c>
      <c r="E49" s="12">
        <v>360</v>
      </c>
      <c r="F49" s="12"/>
      <c r="G49" s="32"/>
    </row>
    <row r="50" spans="1:7" ht="16.5">
      <c r="A50" s="31">
        <v>32</v>
      </c>
      <c r="B50" s="10" t="s">
        <v>18</v>
      </c>
      <c r="C50" s="11" t="s">
        <v>17</v>
      </c>
      <c r="D50" s="12" t="s">
        <v>3</v>
      </c>
      <c r="E50" s="12">
        <v>360</v>
      </c>
      <c r="F50" s="12"/>
      <c r="G50" s="32"/>
    </row>
    <row r="51" spans="1:7" ht="16.5">
      <c r="A51" s="31">
        <v>33</v>
      </c>
      <c r="B51" s="10" t="s">
        <v>20</v>
      </c>
      <c r="C51" s="11" t="s">
        <v>19</v>
      </c>
      <c r="D51" s="12" t="s">
        <v>2</v>
      </c>
      <c r="E51" s="12">
        <v>600</v>
      </c>
      <c r="F51" s="12"/>
      <c r="G51" s="32"/>
    </row>
    <row r="52" spans="1:7" ht="16.5">
      <c r="A52" s="31">
        <v>34</v>
      </c>
      <c r="B52" s="10" t="s">
        <v>22</v>
      </c>
      <c r="C52" s="11" t="s">
        <v>21</v>
      </c>
      <c r="D52" s="12" t="s">
        <v>23</v>
      </c>
      <c r="E52" s="12">
        <v>20</v>
      </c>
      <c r="F52" s="12"/>
      <c r="G52" s="32"/>
    </row>
    <row r="53" spans="1:7" ht="16.5">
      <c r="A53" s="31">
        <v>35</v>
      </c>
      <c r="B53" s="10" t="s">
        <v>25</v>
      </c>
      <c r="C53" s="11" t="s">
        <v>24</v>
      </c>
      <c r="D53" s="12" t="s">
        <v>23</v>
      </c>
      <c r="E53" s="12">
        <v>8</v>
      </c>
      <c r="F53" s="12"/>
      <c r="G53" s="32"/>
    </row>
    <row r="54" spans="1:7" ht="16.5">
      <c r="A54" s="31">
        <v>36</v>
      </c>
      <c r="B54" s="10" t="s">
        <v>27</v>
      </c>
      <c r="C54" s="11" t="s">
        <v>26</v>
      </c>
      <c r="D54" s="12" t="s">
        <v>2</v>
      </c>
      <c r="E54" s="12">
        <v>20</v>
      </c>
      <c r="F54" s="12"/>
      <c r="G54" s="32"/>
    </row>
    <row r="55" spans="1:7" ht="9.75">
      <c r="A55" s="29"/>
      <c r="B55" s="14"/>
      <c r="C55" s="15" t="s">
        <v>118</v>
      </c>
      <c r="D55" s="14"/>
      <c r="E55" s="14"/>
      <c r="F55" s="14"/>
      <c r="G55" s="30">
        <f>SUM(G56:G61)</f>
        <v>0</v>
      </c>
    </row>
    <row r="56" spans="1:7" ht="16.5">
      <c r="A56" s="33">
        <v>37</v>
      </c>
      <c r="B56" s="34" t="s">
        <v>28</v>
      </c>
      <c r="C56" s="35" t="s">
        <v>29</v>
      </c>
      <c r="D56" s="36" t="s">
        <v>2</v>
      </c>
      <c r="E56" s="36">
        <v>640</v>
      </c>
      <c r="F56" s="36"/>
      <c r="G56" s="37"/>
    </row>
    <row r="57" spans="1:7" ht="16.5">
      <c r="A57" s="33">
        <v>38</v>
      </c>
      <c r="B57" s="34" t="s">
        <v>30</v>
      </c>
      <c r="C57" s="35" t="s">
        <v>31</v>
      </c>
      <c r="D57" s="36" t="s">
        <v>2</v>
      </c>
      <c r="E57" s="36">
        <v>1000</v>
      </c>
      <c r="F57" s="36"/>
      <c r="G57" s="37"/>
    </row>
    <row r="58" spans="1:7" ht="16.5">
      <c r="A58" s="33">
        <v>39</v>
      </c>
      <c r="B58" s="34" t="s">
        <v>30</v>
      </c>
      <c r="C58" s="35" t="s">
        <v>32</v>
      </c>
      <c r="D58" s="36" t="s">
        <v>2</v>
      </c>
      <c r="E58" s="36">
        <v>1500</v>
      </c>
      <c r="F58" s="36"/>
      <c r="G58" s="37"/>
    </row>
    <row r="59" spans="1:7" ht="16.5">
      <c r="A59" s="33">
        <v>40</v>
      </c>
      <c r="B59" s="34" t="s">
        <v>30</v>
      </c>
      <c r="C59" s="35" t="s">
        <v>33</v>
      </c>
      <c r="D59" s="36" t="s">
        <v>2</v>
      </c>
      <c r="E59" s="36">
        <v>100</v>
      </c>
      <c r="F59" s="36"/>
      <c r="G59" s="37"/>
    </row>
    <row r="60" spans="1:7" ht="16.5">
      <c r="A60" s="33">
        <v>41</v>
      </c>
      <c r="B60" s="34" t="s">
        <v>30</v>
      </c>
      <c r="C60" s="35" t="s">
        <v>34</v>
      </c>
      <c r="D60" s="36" t="s">
        <v>2</v>
      </c>
      <c r="E60" s="36">
        <v>160</v>
      </c>
      <c r="F60" s="36"/>
      <c r="G60" s="37"/>
    </row>
    <row r="61" spans="1:7" ht="16.5">
      <c r="A61" s="33">
        <v>42</v>
      </c>
      <c r="B61" s="34" t="s">
        <v>35</v>
      </c>
      <c r="C61" s="35" t="s">
        <v>36</v>
      </c>
      <c r="D61" s="36" t="s">
        <v>2</v>
      </c>
      <c r="E61" s="36">
        <v>100</v>
      </c>
      <c r="F61" s="36"/>
      <c r="G61" s="37"/>
    </row>
    <row r="62" spans="1:7" ht="9.75">
      <c r="A62" s="29"/>
      <c r="B62" s="14"/>
      <c r="C62" s="15" t="s">
        <v>119</v>
      </c>
      <c r="D62" s="14"/>
      <c r="E62" s="14"/>
      <c r="F62" s="14"/>
      <c r="G62" s="30">
        <f>SUM(G63)</f>
        <v>0</v>
      </c>
    </row>
    <row r="63" spans="1:7" ht="24.75">
      <c r="A63" s="38">
        <v>43</v>
      </c>
      <c r="B63" s="39" t="s">
        <v>37</v>
      </c>
      <c r="C63" s="9" t="s">
        <v>104</v>
      </c>
      <c r="D63" s="40" t="s">
        <v>4</v>
      </c>
      <c r="E63" s="40">
        <v>70</v>
      </c>
      <c r="F63" s="40"/>
      <c r="G63" s="41"/>
    </row>
    <row r="64" spans="1:7" ht="9.75">
      <c r="A64" s="29"/>
      <c r="B64" s="14"/>
      <c r="C64" s="15" t="s">
        <v>120</v>
      </c>
      <c r="D64" s="14"/>
      <c r="E64" s="14"/>
      <c r="F64" s="14"/>
      <c r="G64" s="30">
        <f>SUM(G65:G66)</f>
        <v>0</v>
      </c>
    </row>
    <row r="65" spans="1:7" ht="24.75">
      <c r="A65" s="31">
        <v>44</v>
      </c>
      <c r="B65" s="10" t="s">
        <v>37</v>
      </c>
      <c r="C65" s="11" t="s">
        <v>38</v>
      </c>
      <c r="D65" s="12" t="s">
        <v>4</v>
      </c>
      <c r="E65" s="12">
        <v>36</v>
      </c>
      <c r="F65" s="12"/>
      <c r="G65" s="32"/>
    </row>
    <row r="66" spans="1:7" ht="24.75">
      <c r="A66" s="31">
        <v>45</v>
      </c>
      <c r="B66" s="10" t="s">
        <v>37</v>
      </c>
      <c r="C66" s="11" t="s">
        <v>105</v>
      </c>
      <c r="D66" s="12" t="s">
        <v>4</v>
      </c>
      <c r="E66" s="12">
        <v>16</v>
      </c>
      <c r="F66" s="12"/>
      <c r="G66" s="32"/>
    </row>
    <row r="67" spans="1:7" ht="9.75">
      <c r="A67" s="29"/>
      <c r="B67" s="14"/>
      <c r="C67" s="15" t="s">
        <v>121</v>
      </c>
      <c r="D67" s="14"/>
      <c r="E67" s="14"/>
      <c r="F67" s="14"/>
      <c r="G67" s="30">
        <f>SUM(G68:G72)</f>
        <v>0</v>
      </c>
    </row>
    <row r="68" spans="1:7" ht="16.5">
      <c r="A68" s="31">
        <v>46</v>
      </c>
      <c r="B68" s="10" t="s">
        <v>40</v>
      </c>
      <c r="C68" s="11" t="s">
        <v>39</v>
      </c>
      <c r="D68" s="12" t="s">
        <v>1</v>
      </c>
      <c r="E68" s="12">
        <v>36</v>
      </c>
      <c r="F68" s="12"/>
      <c r="G68" s="32"/>
    </row>
    <row r="69" spans="1:7" ht="16.5">
      <c r="A69" s="31">
        <v>47</v>
      </c>
      <c r="B69" s="10" t="s">
        <v>41</v>
      </c>
      <c r="C69" s="11" t="s">
        <v>42</v>
      </c>
      <c r="D69" s="12" t="s">
        <v>1</v>
      </c>
      <c r="E69" s="12">
        <v>24</v>
      </c>
      <c r="F69" s="12"/>
      <c r="G69" s="32"/>
    </row>
    <row r="70" spans="1:7" ht="16.5">
      <c r="A70" s="31">
        <v>48</v>
      </c>
      <c r="B70" s="10" t="s">
        <v>40</v>
      </c>
      <c r="C70" s="11" t="s">
        <v>39</v>
      </c>
      <c r="D70" s="12" t="s">
        <v>1</v>
      </c>
      <c r="E70" s="12">
        <v>2</v>
      </c>
      <c r="F70" s="12"/>
      <c r="G70" s="32"/>
    </row>
    <row r="71" spans="1:7" ht="16.5">
      <c r="A71" s="31">
        <v>49</v>
      </c>
      <c r="B71" s="10" t="s">
        <v>40</v>
      </c>
      <c r="C71" s="11" t="s">
        <v>43</v>
      </c>
      <c r="D71" s="12" t="s">
        <v>1</v>
      </c>
      <c r="E71" s="12">
        <v>20</v>
      </c>
      <c r="F71" s="12"/>
      <c r="G71" s="32"/>
    </row>
    <row r="72" spans="1:7" ht="16.5">
      <c r="A72" s="31">
        <v>50</v>
      </c>
      <c r="B72" s="10" t="s">
        <v>44</v>
      </c>
      <c r="C72" s="11" t="s">
        <v>45</v>
      </c>
      <c r="D72" s="12" t="s">
        <v>1</v>
      </c>
      <c r="E72" s="12">
        <v>18</v>
      </c>
      <c r="F72" s="12"/>
      <c r="G72" s="32"/>
    </row>
    <row r="73" spans="1:7" ht="9.75">
      <c r="A73" s="29"/>
      <c r="B73" s="14"/>
      <c r="C73" s="15" t="s">
        <v>122</v>
      </c>
      <c r="D73" s="14"/>
      <c r="E73" s="14"/>
      <c r="F73" s="14"/>
      <c r="G73" s="30">
        <f>SUM(G74:G75)</f>
        <v>0</v>
      </c>
    </row>
    <row r="74" spans="1:7" ht="16.5">
      <c r="A74" s="31">
        <v>51</v>
      </c>
      <c r="B74" s="10" t="s">
        <v>46</v>
      </c>
      <c r="C74" s="11" t="s">
        <v>48</v>
      </c>
      <c r="D74" s="12" t="s">
        <v>47</v>
      </c>
      <c r="E74" s="12">
        <v>12</v>
      </c>
      <c r="F74" s="12"/>
      <c r="G74" s="32"/>
    </row>
    <row r="75" spans="1:7" ht="16.5">
      <c r="A75" s="31">
        <v>52</v>
      </c>
      <c r="B75" s="10" t="s">
        <v>46</v>
      </c>
      <c r="C75" s="11" t="s">
        <v>49</v>
      </c>
      <c r="D75" s="12" t="s">
        <v>47</v>
      </c>
      <c r="E75" s="12">
        <v>12</v>
      </c>
      <c r="F75" s="12"/>
      <c r="G75" s="32"/>
    </row>
    <row r="76" spans="1:7" ht="9.75">
      <c r="A76" s="29"/>
      <c r="B76" s="14"/>
      <c r="C76" s="15" t="s">
        <v>123</v>
      </c>
      <c r="D76" s="14"/>
      <c r="E76" s="14"/>
      <c r="F76" s="14"/>
      <c r="G76" s="30">
        <f>SUM(G77:G83)</f>
        <v>0</v>
      </c>
    </row>
    <row r="77" spans="1:7" ht="16.5">
      <c r="A77" s="31">
        <v>53</v>
      </c>
      <c r="B77" s="10" t="s">
        <v>51</v>
      </c>
      <c r="C77" s="11" t="s">
        <v>50</v>
      </c>
      <c r="D77" s="12" t="s">
        <v>1</v>
      </c>
      <c r="E77" s="12">
        <v>4</v>
      </c>
      <c r="F77" s="12"/>
      <c r="G77" s="32"/>
    </row>
    <row r="78" spans="1:7" ht="16.5">
      <c r="A78" s="31">
        <v>54</v>
      </c>
      <c r="B78" s="10" t="s">
        <v>53</v>
      </c>
      <c r="C78" s="11" t="s">
        <v>106</v>
      </c>
      <c r="D78" s="12" t="s">
        <v>52</v>
      </c>
      <c r="E78" s="12">
        <v>4</v>
      </c>
      <c r="F78" s="12"/>
      <c r="G78" s="32"/>
    </row>
    <row r="79" spans="1:7" ht="16.5">
      <c r="A79" s="31">
        <v>55</v>
      </c>
      <c r="B79" s="10" t="s">
        <v>54</v>
      </c>
      <c r="C79" s="11" t="s">
        <v>55</v>
      </c>
      <c r="D79" s="12" t="s">
        <v>56</v>
      </c>
      <c r="E79" s="12">
        <v>20</v>
      </c>
      <c r="F79" s="12"/>
      <c r="G79" s="32"/>
    </row>
    <row r="80" spans="1:7" ht="16.5">
      <c r="A80" s="31">
        <v>56</v>
      </c>
      <c r="B80" s="10" t="s">
        <v>57</v>
      </c>
      <c r="C80" s="11" t="s">
        <v>58</v>
      </c>
      <c r="D80" s="12" t="s">
        <v>56</v>
      </c>
      <c r="E80" s="12">
        <v>22</v>
      </c>
      <c r="F80" s="12"/>
      <c r="G80" s="32"/>
    </row>
    <row r="81" spans="1:9" ht="16.5">
      <c r="A81" s="31">
        <v>57</v>
      </c>
      <c r="B81" s="10" t="s">
        <v>60</v>
      </c>
      <c r="C81" s="11" t="s">
        <v>59</v>
      </c>
      <c r="D81" s="12" t="s">
        <v>1</v>
      </c>
      <c r="E81" s="12">
        <v>2</v>
      </c>
      <c r="F81" s="12"/>
      <c r="G81" s="32"/>
    </row>
    <row r="82" spans="1:9" ht="16.5">
      <c r="A82" s="31">
        <v>58</v>
      </c>
      <c r="B82" s="10" t="s">
        <v>62</v>
      </c>
      <c r="C82" s="11" t="s">
        <v>61</v>
      </c>
      <c r="D82" s="12" t="s">
        <v>1</v>
      </c>
      <c r="E82" s="12">
        <v>200</v>
      </c>
      <c r="F82" s="12"/>
      <c r="G82" s="32"/>
    </row>
    <row r="83" spans="1:9" ht="16.5">
      <c r="A83" s="31">
        <v>59</v>
      </c>
      <c r="B83" s="10" t="s">
        <v>64</v>
      </c>
      <c r="C83" s="11" t="s">
        <v>63</v>
      </c>
      <c r="D83" s="12" t="s">
        <v>1</v>
      </c>
      <c r="E83" s="12">
        <v>10</v>
      </c>
      <c r="F83" s="12"/>
      <c r="G83" s="32"/>
    </row>
    <row r="84" spans="1:9" ht="9.75">
      <c r="A84" s="29"/>
      <c r="B84" s="14"/>
      <c r="C84" s="15" t="s">
        <v>124</v>
      </c>
      <c r="D84" s="14"/>
      <c r="E84" s="14"/>
      <c r="F84" s="14"/>
      <c r="G84" s="30">
        <f>SUM(G85:G87)</f>
        <v>0</v>
      </c>
    </row>
    <row r="85" spans="1:9" ht="16.5">
      <c r="A85" s="31">
        <v>60</v>
      </c>
      <c r="B85" s="13" t="s">
        <v>93</v>
      </c>
      <c r="C85" s="9" t="s">
        <v>94</v>
      </c>
      <c r="D85" s="8" t="s">
        <v>2</v>
      </c>
      <c r="E85" s="42">
        <v>60</v>
      </c>
      <c r="F85" s="43"/>
      <c r="G85" s="44"/>
    </row>
    <row r="86" spans="1:9" ht="16.5">
      <c r="A86" s="31">
        <v>61</v>
      </c>
      <c r="B86" s="13" t="s">
        <v>95</v>
      </c>
      <c r="C86" s="9" t="s">
        <v>107</v>
      </c>
      <c r="D86" s="8" t="s">
        <v>2</v>
      </c>
      <c r="E86" s="42">
        <v>32</v>
      </c>
      <c r="F86" s="43"/>
      <c r="G86" s="44"/>
    </row>
    <row r="87" spans="1:9">
      <c r="A87" s="31">
        <v>62</v>
      </c>
      <c r="B87" s="10" t="s">
        <v>108</v>
      </c>
      <c r="C87" s="9" t="s">
        <v>96</v>
      </c>
      <c r="D87" s="13" t="s">
        <v>47</v>
      </c>
      <c r="E87" s="42">
        <v>1</v>
      </c>
      <c r="F87" s="43"/>
      <c r="G87" s="44"/>
    </row>
    <row r="89" spans="1:9" ht="9.75">
      <c r="A89" s="7"/>
      <c r="B89" s="7"/>
      <c r="C89" s="45" t="s">
        <v>150</v>
      </c>
      <c r="D89" s="7"/>
      <c r="E89" s="7"/>
      <c r="F89" s="7"/>
      <c r="G89" s="46">
        <f>SUM(G32,G2)</f>
        <v>0</v>
      </c>
      <c r="I89" s="24"/>
    </row>
    <row r="90" spans="1:9">
      <c r="A90" s="7"/>
      <c r="B90" s="7"/>
      <c r="C90" s="45" t="s">
        <v>151</v>
      </c>
      <c r="D90" s="7"/>
      <c r="E90" s="7"/>
      <c r="F90" s="7"/>
      <c r="G90" s="23">
        <f>0.23*G89</f>
        <v>0</v>
      </c>
    </row>
    <row r="91" spans="1:9" ht="9.75">
      <c r="A91" s="47"/>
      <c r="B91" s="47"/>
      <c r="C91" s="48" t="s">
        <v>152</v>
      </c>
      <c r="D91" s="47"/>
      <c r="E91" s="47"/>
      <c r="F91" s="47"/>
      <c r="G91" s="49">
        <f>SUM(G89:G90)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Długiński</dc:creator>
  <cp:lastModifiedBy>kdluginski</cp:lastModifiedBy>
  <cp:lastPrinted>2019-04-24T12:28:06Z</cp:lastPrinted>
  <dcterms:created xsi:type="dcterms:W3CDTF">2017-01-19T10:43:54Z</dcterms:created>
  <dcterms:modified xsi:type="dcterms:W3CDTF">2019-06-04T11:17:59Z</dcterms:modified>
</cp:coreProperties>
</file>